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6.xml" ContentType="application/vnd.openxmlformats-officedocument.spreadsheetml.pivot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pivotTables/pivotTable57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64.xml" ContentType="application/vnd.openxmlformats-officedocument.spreadsheetml.pivot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pivotTables/pivotTable6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72.xml" ContentType="application/vnd.openxmlformats-officedocument.spreadsheetml.pivot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pivotTables/pivotTable7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80.xml" ContentType="application/vnd.openxmlformats-officedocument.spreadsheetml.pivot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pivotTables/pivotTable81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88.xml" ContentType="application/vnd.openxmlformats-officedocument.spreadsheetml.pivot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pivotTables/pivotTable89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96.xml" ContentType="application/vnd.openxmlformats-officedocument.spreadsheetml.pivot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hidePivotFieldList="1"/>
  <mc:AlternateContent xmlns:mc="http://schemas.openxmlformats.org/markup-compatibility/2006">
    <mc:Choice Requires="x15">
      <x15ac:absPath xmlns:x15ac="http://schemas.microsoft.com/office/spreadsheetml/2010/11/ac" url="F:\000 ANTIBIOTIC STEWARDSHIP\2022 - 2024\Handouts\Session 4\"/>
    </mc:Choice>
  </mc:AlternateContent>
  <xr:revisionPtr revIDLastSave="0" documentId="8_{76E4E7F6-6242-4D41-88DA-B7880F6B0DD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ummary" sheetId="2" r:id="rId1"/>
    <sheet name="Jan" sheetId="1" r:id="rId2"/>
    <sheet name="Feb" sheetId="18" r:id="rId3"/>
    <sheet name="Mar" sheetId="19" r:id="rId4"/>
    <sheet name="Apr" sheetId="20" r:id="rId5"/>
    <sheet name="May" sheetId="21" r:id="rId6"/>
    <sheet name="Jun" sheetId="22" r:id="rId7"/>
    <sheet name="Jul" sheetId="23" r:id="rId8"/>
    <sheet name="Aug" sheetId="24" r:id="rId9"/>
    <sheet name="Sep" sheetId="25" r:id="rId10"/>
    <sheet name="Oct" sheetId="26" r:id="rId11"/>
    <sheet name="Nov" sheetId="27" r:id="rId12"/>
    <sheet name="Dec" sheetId="28" r:id="rId13"/>
    <sheet name="Dropdown Choices" sheetId="16" r:id="rId14"/>
    <sheet name="Generic-Brand Names" sheetId="29" r:id="rId15"/>
  </sheets>
  <calcPr calcId="181029"/>
  <pivotCaches>
    <pivotCache cacheId="12" r:id="rId16"/>
    <pivotCache cacheId="13" r:id="rId17"/>
    <pivotCache cacheId="14" r:id="rId18"/>
    <pivotCache cacheId="15" r:id="rId19"/>
    <pivotCache cacheId="16" r:id="rId20"/>
    <pivotCache cacheId="17" r:id="rId21"/>
    <pivotCache cacheId="18" r:id="rId22"/>
    <pivotCache cacheId="19" r:id="rId23"/>
    <pivotCache cacheId="20" r:id="rId24"/>
    <pivotCache cacheId="21" r:id="rId25"/>
    <pivotCache cacheId="22" r:id="rId26"/>
    <pivotCache cacheId="23" r:id="rId2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2" l="1"/>
  <c r="A6" i="2"/>
  <c r="A5" i="2"/>
  <c r="A4" i="2"/>
  <c r="Z67" i="28"/>
  <c r="Z60" i="28"/>
  <c r="Z55" i="28"/>
  <c r="Z67" i="27"/>
  <c r="Z60" i="27"/>
  <c r="Z63" i="27"/>
  <c r="W59" i="27"/>
  <c r="Z65" i="26"/>
  <c r="Z58" i="26"/>
  <c r="Z62" i="26"/>
  <c r="Z54" i="26"/>
  <c r="Z58" i="25"/>
  <c r="Z62" i="25"/>
  <c r="Z54" i="25"/>
  <c r="Z63" i="24"/>
  <c r="Z60" i="24"/>
  <c r="Z55" i="24"/>
  <c r="W59" i="24"/>
  <c r="Z66" i="23"/>
  <c r="Z59" i="23"/>
  <c r="Z52" i="23"/>
  <c r="Z65" i="22"/>
  <c r="Z57" i="22"/>
  <c r="Z61" i="22"/>
  <c r="Z52" i="22"/>
  <c r="Z65" i="21"/>
  <c r="Z58" i="21"/>
  <c r="Z62" i="21"/>
  <c r="Z54" i="21"/>
  <c r="Z66" i="20"/>
  <c r="Z63" i="20"/>
  <c r="Z60" i="20"/>
  <c r="Z55" i="20"/>
  <c r="Z67" i="19"/>
  <c r="Z59" i="19"/>
  <c r="Z52" i="19"/>
  <c r="Z67" i="18"/>
  <c r="Z60" i="18"/>
  <c r="Z65" i="18"/>
  <c r="Z63" i="18"/>
  <c r="W54" i="1"/>
  <c r="Z58" i="1"/>
  <c r="Z55" i="1"/>
  <c r="W53" i="26"/>
  <c r="W55" i="25"/>
  <c r="W55" i="24"/>
  <c r="W55" i="23"/>
  <c r="W55" i="22"/>
  <c r="W55" i="21"/>
  <c r="W55" i="20"/>
  <c r="W55" i="18"/>
  <c r="W57" i="28"/>
  <c r="W57" i="27"/>
  <c r="W58" i="25"/>
  <c r="W57" i="24"/>
  <c r="W58" i="23"/>
  <c r="W58" i="22"/>
  <c r="W58" i="21"/>
  <c r="W58" i="20"/>
  <c r="W58" i="19"/>
  <c r="W53" i="19"/>
  <c r="W58" i="18"/>
  <c r="W55" i="1"/>
  <c r="Z63" i="28"/>
  <c r="Z59" i="28"/>
  <c r="Z54" i="28"/>
  <c r="Z57" i="27"/>
  <c r="Z61" i="27"/>
  <c r="Z55" i="27"/>
  <c r="Z67" i="26"/>
  <c r="Z59" i="26"/>
  <c r="W59" i="26"/>
  <c r="Z65" i="25"/>
  <c r="Z59" i="25"/>
  <c r="Z52" i="25"/>
  <c r="Z66" i="24"/>
  <c r="Z57" i="24"/>
  <c r="Z61" i="24"/>
  <c r="Z54" i="24"/>
  <c r="Z67" i="23"/>
  <c r="Z60" i="23"/>
  <c r="W59" i="23"/>
  <c r="Z66" i="22"/>
  <c r="Z58" i="22"/>
  <c r="Z62" i="22"/>
  <c r="W59" i="22"/>
  <c r="Z66" i="21"/>
  <c r="Z59" i="21"/>
  <c r="Z52" i="21"/>
  <c r="Z57" i="20"/>
  <c r="Z61" i="20"/>
  <c r="Z54" i="20"/>
  <c r="Z63" i="19"/>
  <c r="Z60" i="19"/>
  <c r="Z55" i="19"/>
  <c r="W59" i="19"/>
  <c r="Z57" i="18"/>
  <c r="Z61" i="18"/>
  <c r="Z66" i="18"/>
  <c r="Z59" i="1"/>
  <c r="Z67" i="1"/>
  <c r="W53" i="1"/>
  <c r="Z54" i="1"/>
  <c r="W55" i="28"/>
  <c r="W55" i="27"/>
  <c r="W55" i="26"/>
  <c r="W53" i="28"/>
  <c r="W53" i="27"/>
  <c r="W54" i="25"/>
  <c r="W53" i="24"/>
  <c r="W54" i="23"/>
  <c r="W54" i="22"/>
  <c r="W54" i="21"/>
  <c r="W54" i="20"/>
  <c r="W56" i="19"/>
  <c r="W57" i="19"/>
  <c r="W58" i="1"/>
  <c r="Z66" i="28"/>
  <c r="Z62" i="28"/>
  <c r="Z58" i="28"/>
  <c r="Z52" i="28"/>
  <c r="Z66" i="27"/>
  <c r="Z58" i="27"/>
  <c r="Z62" i="27"/>
  <c r="Z54" i="27"/>
  <c r="Z63" i="26"/>
  <c r="Z60" i="26"/>
  <c r="Z52" i="26"/>
  <c r="Z66" i="25"/>
  <c r="Z60" i="25"/>
  <c r="Z63" i="25"/>
  <c r="W59" i="25"/>
  <c r="Z65" i="24"/>
  <c r="Z58" i="24"/>
  <c r="Z62" i="24"/>
  <c r="Z52" i="24"/>
  <c r="Z63" i="23"/>
  <c r="Z61" i="23"/>
  <c r="Z55" i="23"/>
  <c r="Z67" i="22"/>
  <c r="Z59" i="22"/>
  <c r="Z55" i="22"/>
  <c r="Z67" i="21"/>
  <c r="Z60" i="21"/>
  <c r="Z63" i="21"/>
  <c r="W59" i="21"/>
  <c r="Z67" i="20"/>
  <c r="Z58" i="20"/>
  <c r="Z62" i="20"/>
  <c r="Z52" i="20"/>
  <c r="Z65" i="19"/>
  <c r="Z57" i="19"/>
  <c r="Z61" i="19"/>
  <c r="Z54" i="19"/>
  <c r="W59" i="18"/>
  <c r="Z54" i="18"/>
  <c r="Z58" i="18"/>
  <c r="Z62" i="18"/>
  <c r="Z65" i="1"/>
  <c r="Z60" i="1"/>
  <c r="Z63" i="1"/>
  <c r="Z61" i="1"/>
  <c r="Z52" i="1"/>
  <c r="W56" i="25"/>
  <c r="W56" i="24"/>
  <c r="W56" i="23"/>
  <c r="W56" i="22"/>
  <c r="W56" i="21"/>
  <c r="W56" i="20"/>
  <c r="W56" i="18"/>
  <c r="W58" i="28"/>
  <c r="W58" i="27"/>
  <c r="W58" i="26"/>
  <c r="W57" i="25"/>
  <c r="Z65" i="28"/>
  <c r="Z65" i="27"/>
  <c r="Z66" i="26"/>
  <c r="Z67" i="25"/>
  <c r="Z67" i="24"/>
  <c r="Z57" i="23"/>
  <c r="Z54" i="23"/>
  <c r="Z54" i="22"/>
  <c r="Z55" i="21"/>
  <c r="Z62" i="19"/>
  <c r="Z59" i="18"/>
  <c r="Z62" i="1"/>
  <c r="W56" i="27"/>
  <c r="W54" i="28"/>
  <c r="W58" i="24"/>
  <c r="W57" i="22"/>
  <c r="W53" i="20"/>
  <c r="W57" i="18"/>
  <c r="W57" i="1"/>
  <c r="Z61" i="28"/>
  <c r="Z59" i="27"/>
  <c r="Z57" i="26"/>
  <c r="Z57" i="25"/>
  <c r="Z65" i="23"/>
  <c r="Z65" i="20"/>
  <c r="W59" i="20"/>
  <c r="Z52" i="18"/>
  <c r="Z57" i="1"/>
  <c r="W54" i="26"/>
  <c r="W54" i="27"/>
  <c r="W54" i="24"/>
  <c r="W53" i="22"/>
  <c r="W57" i="20"/>
  <c r="W53" i="18"/>
  <c r="Z52" i="27"/>
  <c r="Z55" i="26"/>
  <c r="Z62" i="23"/>
  <c r="Z60" i="22"/>
  <c r="Z61" i="21"/>
  <c r="Z58" i="19"/>
  <c r="Z66" i="1"/>
  <c r="W56" i="26"/>
  <c r="W53" i="23"/>
  <c r="W53" i="21"/>
  <c r="Z57" i="28"/>
  <c r="Z61" i="26"/>
  <c r="Z61" i="25"/>
  <c r="Z59" i="24"/>
  <c r="Z58" i="23"/>
  <c r="Z63" i="22"/>
  <c r="Z57" i="21"/>
  <c r="Z66" i="19"/>
  <c r="W59" i="1"/>
  <c r="W54" i="18"/>
  <c r="W57" i="26"/>
  <c r="W57" i="23"/>
  <c r="W57" i="21"/>
  <c r="W54" i="19"/>
  <c r="W56" i="1"/>
  <c r="W59" i="28"/>
  <c r="Z55" i="25"/>
  <c r="Z59" i="20"/>
  <c r="Z55" i="18"/>
  <c r="W56" i="28"/>
  <c r="W53" i="25"/>
  <c r="W55" i="19"/>
  <c r="D6" i="2" l="1"/>
  <c r="J4" i="2"/>
  <c r="M7" i="2"/>
  <c r="B7" i="2"/>
  <c r="D5" i="2"/>
  <c r="C5" i="2"/>
  <c r="Z56" i="21"/>
  <c r="F78" i="2" s="1"/>
  <c r="G80" i="2"/>
  <c r="H79" i="2"/>
  <c r="Z56" i="28"/>
  <c r="M78" i="2" s="1"/>
  <c r="F4" i="2"/>
  <c r="H4" i="2"/>
  <c r="K7" i="2"/>
  <c r="D79" i="2"/>
  <c r="L76" i="2"/>
  <c r="C4" i="2"/>
  <c r="G4" i="2"/>
  <c r="I5" i="2"/>
  <c r="L5" i="2"/>
  <c r="K5" i="2"/>
  <c r="Z56" i="1"/>
  <c r="B78" i="2" s="1"/>
  <c r="C76" i="2"/>
  <c r="Z64" i="20"/>
  <c r="E81" i="2" s="1"/>
  <c r="Z64" i="23"/>
  <c r="H81" i="2" s="1"/>
  <c r="Z56" i="25"/>
  <c r="J78" i="2" s="1"/>
  <c r="Z56" i="26"/>
  <c r="K78" i="2" s="1"/>
  <c r="E4" i="2"/>
  <c r="M5" i="2"/>
  <c r="L7" i="2"/>
  <c r="Z53" i="22"/>
  <c r="G77" i="2" s="1"/>
  <c r="Z53" i="23"/>
  <c r="H77" i="2" s="1"/>
  <c r="Z56" i="23"/>
  <c r="H78" i="2" s="1"/>
  <c r="I82" i="2"/>
  <c r="J82" i="2"/>
  <c r="Z64" i="27"/>
  <c r="L81" i="2" s="1"/>
  <c r="Z64" i="28"/>
  <c r="M81" i="2" s="1"/>
  <c r="C7" i="2"/>
  <c r="E7" i="2"/>
  <c r="F7" i="2"/>
  <c r="G7" i="2"/>
  <c r="H7" i="2"/>
  <c r="I7" i="2"/>
  <c r="J7" i="2"/>
  <c r="B76" i="2"/>
  <c r="B80" i="2"/>
  <c r="Z64" i="1"/>
  <c r="B81" i="2" s="1"/>
  <c r="C79" i="2"/>
  <c r="Z53" i="18"/>
  <c r="C77" i="2" s="1"/>
  <c r="Z53" i="19"/>
  <c r="D77" i="2" s="1"/>
  <c r="Z56" i="19"/>
  <c r="D78" i="2" s="1"/>
  <c r="Z64" i="19"/>
  <c r="D81" i="2" s="1"/>
  <c r="E76" i="2"/>
  <c r="E79" i="2"/>
  <c r="E82" i="2"/>
  <c r="F80" i="2"/>
  <c r="F82" i="2"/>
  <c r="G82" i="2"/>
  <c r="H80" i="2"/>
  <c r="I76" i="2"/>
  <c r="I79" i="2"/>
  <c r="Z64" i="24"/>
  <c r="I81" i="2" s="1"/>
  <c r="J80" i="2"/>
  <c r="K76" i="2"/>
  <c r="K80" i="2"/>
  <c r="Z53" i="27"/>
  <c r="L77" i="2" s="1"/>
  <c r="L79" i="2"/>
  <c r="M76" i="2"/>
  <c r="M79" i="2"/>
  <c r="D7" i="2"/>
  <c r="E5" i="2"/>
  <c r="F5" i="2"/>
  <c r="G5" i="2"/>
  <c r="H5" i="2"/>
  <c r="I4" i="2"/>
  <c r="J5" i="2"/>
  <c r="L4" i="2"/>
  <c r="M4" i="2"/>
  <c r="K6" i="2"/>
  <c r="L6" i="2"/>
  <c r="M6" i="2"/>
  <c r="Z53" i="1"/>
  <c r="B77" i="2" s="1"/>
  <c r="B4" i="2"/>
  <c r="B82" i="2"/>
  <c r="Z56" i="18"/>
  <c r="C78" i="2" s="1"/>
  <c r="D80" i="2"/>
  <c r="Z53" i="20"/>
  <c r="E77" i="2" s="1"/>
  <c r="Z56" i="20"/>
  <c r="E78" i="2" s="1"/>
  <c r="F76" i="2"/>
  <c r="G79" i="2"/>
  <c r="H82" i="2"/>
  <c r="Z53" i="24"/>
  <c r="I77" i="2" s="1"/>
  <c r="Z56" i="24"/>
  <c r="I78" i="2" s="1"/>
  <c r="J76" i="2"/>
  <c r="Z64" i="25"/>
  <c r="J81" i="2" s="1"/>
  <c r="K82" i="2"/>
  <c r="Z56" i="27"/>
  <c r="L78" i="2" s="1"/>
  <c r="Z53" i="28"/>
  <c r="M77" i="2" s="1"/>
  <c r="M80" i="2"/>
  <c r="B6" i="2"/>
  <c r="D4" i="2"/>
  <c r="C6" i="2"/>
  <c r="E6" i="2"/>
  <c r="F6" i="2"/>
  <c r="G6" i="2"/>
  <c r="H6" i="2"/>
  <c r="I6" i="2"/>
  <c r="J6" i="2"/>
  <c r="K4" i="2"/>
  <c r="B79" i="2"/>
  <c r="B5" i="2"/>
  <c r="N5" i="2" s="1"/>
  <c r="C80" i="2"/>
  <c r="Z64" i="18"/>
  <c r="C81" i="2" s="1"/>
  <c r="C82" i="2"/>
  <c r="D76" i="2"/>
  <c r="D82" i="2"/>
  <c r="E80" i="2"/>
  <c r="Z53" i="21"/>
  <c r="F77" i="2" s="1"/>
  <c r="F79" i="2"/>
  <c r="Z64" i="21"/>
  <c r="F81" i="2" s="1"/>
  <c r="G76" i="2"/>
  <c r="Z56" i="22"/>
  <c r="G78" i="2" s="1"/>
  <c r="Z64" i="22"/>
  <c r="G81" i="2" s="1"/>
  <c r="H76" i="2"/>
  <c r="I80" i="2"/>
  <c r="Z53" i="25"/>
  <c r="J77" i="2" s="1"/>
  <c r="J79" i="2"/>
  <c r="Z53" i="26"/>
  <c r="K77" i="2" s="1"/>
  <c r="K79" i="2"/>
  <c r="Z64" i="26"/>
  <c r="K81" i="2" s="1"/>
  <c r="L80" i="2"/>
  <c r="L82" i="2"/>
  <c r="M82" i="2"/>
  <c r="N76" i="2" l="1"/>
  <c r="N7" i="2"/>
  <c r="N6" i="2"/>
  <c r="N82" i="2"/>
  <c r="N4" i="2"/>
  <c r="N81" i="2"/>
  <c r="N79" i="2"/>
  <c r="N77" i="2"/>
  <c r="N80" i="2"/>
  <c r="N78" i="2"/>
</calcChain>
</file>

<file path=xl/sharedStrings.xml><?xml version="1.0" encoding="utf-8"?>
<sst xmlns="http://schemas.openxmlformats.org/spreadsheetml/2006/main" count="1485" uniqueCount="312">
  <si>
    <t>Resident</t>
  </si>
  <si>
    <t>Room</t>
  </si>
  <si>
    <t>Antibiotic</t>
  </si>
  <si>
    <t>Start Date</t>
  </si>
  <si>
    <t>Stop Date</t>
  </si>
  <si>
    <t>Days of Therapy</t>
  </si>
  <si>
    <t>Pathogen</t>
  </si>
  <si>
    <t>Community</t>
  </si>
  <si>
    <t>Facility</t>
  </si>
  <si>
    <t>Prescriber</t>
  </si>
  <si>
    <t>Criteria Met?</t>
  </si>
  <si>
    <t>No</t>
  </si>
  <si>
    <t>Yes</t>
  </si>
  <si>
    <t>E coli</t>
  </si>
  <si>
    <t>Diagnosis</t>
  </si>
  <si>
    <t>Proteus mirabilis</t>
  </si>
  <si>
    <t>Grand Total</t>
  </si>
  <si>
    <t>Prescribers</t>
  </si>
  <si>
    <t>January Infection and Antibiotic Start Log</t>
  </si>
  <si>
    <t>Number</t>
  </si>
  <si>
    <t>Days</t>
  </si>
  <si>
    <t>ABX by Prescribers</t>
  </si>
  <si>
    <t>Summary 1</t>
  </si>
  <si>
    <t>Summary 2</t>
  </si>
  <si>
    <t>Influenza</t>
  </si>
  <si>
    <t>Pneumonia</t>
  </si>
  <si>
    <t>Total Resident-Day (RD)</t>
  </si>
  <si>
    <t>Antibiotic Start / 1000 RD</t>
  </si>
  <si>
    <t>Days of Therapy / 1000 RD</t>
  </si>
  <si>
    <t>Culture f/u at 48-72h?</t>
  </si>
  <si>
    <t>Met Criteria to Start ABX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</si>
  <si>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</si>
  <si>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</si>
  <si>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</si>
  <si>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</si>
  <si>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</si>
  <si>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</si>
  <si>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</si>
  <si>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</si>
  <si>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</si>
  <si>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</si>
  <si>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</si>
  <si>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</si>
  <si>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</si>
  <si>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>Klebsiella pneumoniae</t>
  </si>
  <si>
    <t>February Infection and Antibiotic Start Log</t>
  </si>
  <si>
    <t>March Infection and Antibiotic Start Log</t>
  </si>
  <si>
    <t>Wound swab</t>
  </si>
  <si>
    <t>MRSA</t>
  </si>
  <si>
    <t>April Infection and Antibiotic Start Log</t>
  </si>
  <si>
    <t>May Infection and Antibiotic Start Log</t>
  </si>
  <si>
    <t>June Infection and Antibiotic Start Log</t>
  </si>
  <si>
    <t>Streptococcus pneumoniae</t>
  </si>
  <si>
    <t>Sputum culture</t>
  </si>
  <si>
    <t>July Infection and Antibiotic Start Log</t>
  </si>
  <si>
    <t>August Infection and Antibiotic Start Log</t>
  </si>
  <si>
    <t>Gastroenteritis</t>
  </si>
  <si>
    <t>Stool culture</t>
  </si>
  <si>
    <t>September Infection and Antibiotic Start Log</t>
  </si>
  <si>
    <t>October Infection and Antibiotic Start Log</t>
  </si>
  <si>
    <t>November Infection and Antibiotic Start Log</t>
  </si>
  <si>
    <t>December Infection and Antibiotic Start Log</t>
  </si>
  <si>
    <t>Skin and Soft Tissue Infection</t>
  </si>
  <si>
    <t>Influenza-like illness</t>
  </si>
  <si>
    <t>Urinary Tract Infections</t>
  </si>
  <si>
    <t>Respiratory Tract Infections</t>
  </si>
  <si>
    <t>Respiratory Tract Infection (ALL)</t>
  </si>
  <si>
    <t>Gastrointestinal Infection (ALL)</t>
  </si>
  <si>
    <t>Facility Infection Trends</t>
  </si>
  <si>
    <t>All Infections</t>
  </si>
  <si>
    <t>Average</t>
  </si>
  <si>
    <t>Resident Name (Last, First)</t>
  </si>
  <si>
    <t>Infection</t>
  </si>
  <si>
    <t>Cellulitis, soft tissue, or wound infection</t>
  </si>
  <si>
    <t>Common cold syndrome or pharyngitis</t>
  </si>
  <si>
    <t>Conjunctivitis</t>
  </si>
  <si>
    <t>Herpes simplex or Herpes zoster infection</t>
  </si>
  <si>
    <t>Norovirus gastroenteritis</t>
  </si>
  <si>
    <t>Not applicable</t>
  </si>
  <si>
    <t>Not listed</t>
  </si>
  <si>
    <t>Oral candidiasis or thrush</t>
  </si>
  <si>
    <t>Scabies</t>
  </si>
  <si>
    <t>Urinary tract infection (with catheter)</t>
  </si>
  <si>
    <t>Urinary tract infection (without catheter)</t>
  </si>
  <si>
    <t>Urinalysis only</t>
  </si>
  <si>
    <t>Urine culture only</t>
  </si>
  <si>
    <t>Nasopharyngeal swab</t>
  </si>
  <si>
    <t>Throat swab</t>
  </si>
  <si>
    <t>Clostridium difficle assay</t>
  </si>
  <si>
    <t>Test not sent</t>
  </si>
  <si>
    <t>Acyclovir</t>
  </si>
  <si>
    <t>Amoxicillin</t>
  </si>
  <si>
    <t>Amoxicillin-Clavulanate</t>
  </si>
  <si>
    <t>Ampicillin</t>
  </si>
  <si>
    <t>Azithromycin</t>
  </si>
  <si>
    <t>Cefaclor</t>
  </si>
  <si>
    <t>Cefadroxil</t>
  </si>
  <si>
    <t>Cefdinir</t>
  </si>
  <si>
    <t>Cefixime</t>
  </si>
  <si>
    <t>Cefprozil</t>
  </si>
  <si>
    <t>Ceftriaxone</t>
  </si>
  <si>
    <t>Cefuroxime</t>
  </si>
  <si>
    <t>Cephalexin</t>
  </si>
  <si>
    <t>Ciprofloxacin</t>
  </si>
  <si>
    <t>Clarithromycin</t>
  </si>
  <si>
    <t>Clindamycin</t>
  </si>
  <si>
    <t>Delafloxacin</t>
  </si>
  <si>
    <t>Dicloxacillin</t>
  </si>
  <si>
    <t>Erythromycin</t>
  </si>
  <si>
    <t>Fidaxomicin</t>
  </si>
  <si>
    <t>Fluconazole</t>
  </si>
  <si>
    <t>Fosfomycin</t>
  </si>
  <si>
    <t>Gemifloxacin</t>
  </si>
  <si>
    <t>Isavuconazonium</t>
  </si>
  <si>
    <t>Itraconazole</t>
  </si>
  <si>
    <t>Levofloxacin</t>
  </si>
  <si>
    <t>Linezolid</t>
  </si>
  <si>
    <t>Metronidazole</t>
  </si>
  <si>
    <t>Minocycline</t>
  </si>
  <si>
    <t>Moxifloxacin</t>
  </si>
  <si>
    <t>Nitrofurantoin</t>
  </si>
  <si>
    <t>Systemic Antimicrobials</t>
  </si>
  <si>
    <t>Oseltamivir</t>
  </si>
  <si>
    <t>Penicillin V</t>
  </si>
  <si>
    <t>Posaconazole</t>
  </si>
  <si>
    <t>Rifampin</t>
  </si>
  <si>
    <t>Sulfamethoxazole/Trimethoprim</t>
  </si>
  <si>
    <t>Tedizolid</t>
  </si>
  <si>
    <t>Tetracycline</t>
  </si>
  <si>
    <t>Tinidazole</t>
  </si>
  <si>
    <t>Valacyclovir</t>
  </si>
  <si>
    <t>Valganciclovir</t>
  </si>
  <si>
    <t>Vancomycin, oral</t>
  </si>
  <si>
    <t>Voriconazole</t>
  </si>
  <si>
    <t>Zanamivir</t>
  </si>
  <si>
    <t>Frequency</t>
  </si>
  <si>
    <t>Daily</t>
  </si>
  <si>
    <t>Three times daily</t>
  </si>
  <si>
    <t>Twice daily</t>
  </si>
  <si>
    <t>Four times daily</t>
  </si>
  <si>
    <t>Five times daily</t>
  </si>
  <si>
    <t>Radiologic Tests</t>
  </si>
  <si>
    <t>Microbiology Diagnostic Tests</t>
  </si>
  <si>
    <t>CT</t>
  </si>
  <si>
    <t>MRI</t>
  </si>
  <si>
    <t>Not done</t>
  </si>
  <si>
    <t>Ultrasound</t>
  </si>
  <si>
    <t>X-Ray</t>
  </si>
  <si>
    <t>Antibiotic Start Location</t>
  </si>
  <si>
    <t>Nursing home</t>
  </si>
  <si>
    <t>Hospital</t>
  </si>
  <si>
    <t>Doctor's office</t>
  </si>
  <si>
    <t>List of Pathogens</t>
  </si>
  <si>
    <t>Acinetobacter spp.</t>
  </si>
  <si>
    <t>Candida spp.</t>
  </si>
  <si>
    <t>Clostridium difficile</t>
  </si>
  <si>
    <t>Enterococcus faecalis</t>
  </si>
  <si>
    <t>Enterococcus faecium</t>
  </si>
  <si>
    <t>Klebsiella oxytoca</t>
  </si>
  <si>
    <t>Providencia spp.</t>
  </si>
  <si>
    <t>Pseudomonas aeruginosa</t>
  </si>
  <si>
    <t>Staphylococcus aureus</t>
  </si>
  <si>
    <t>Staphylococcus, coagulase-negative</t>
  </si>
  <si>
    <t>Streptococcus spp. (not S. pneumoniae)</t>
  </si>
  <si>
    <t>Type of Resistant Organisms</t>
  </si>
  <si>
    <t>CRE</t>
  </si>
  <si>
    <t>ESBL</t>
  </si>
  <si>
    <t>VRE</t>
  </si>
  <si>
    <t>Location of Infection Onset</t>
  </si>
  <si>
    <t>Indeterminant</t>
  </si>
  <si>
    <t>SBAR Usage and Completeness</t>
  </si>
  <si>
    <t>SBAR used and complete</t>
  </si>
  <si>
    <t>SBAR used but incomplete</t>
  </si>
  <si>
    <t>SBAR not used</t>
  </si>
  <si>
    <t>SBAR not available for this infection</t>
  </si>
  <si>
    <t>Criteria to initiate antimicrobial met?</t>
  </si>
  <si>
    <t>Cannot be determined</t>
  </si>
  <si>
    <t>Parameters</t>
  </si>
  <si>
    <t>Influenza-Like Illness</t>
  </si>
  <si>
    <t>without catheter</t>
  </si>
  <si>
    <t>Urinatry Tract Infection (ALL)</t>
  </si>
  <si>
    <t>with catheter</t>
  </si>
  <si>
    <t>Radiologic Tests Done</t>
  </si>
  <si>
    <t>Microbiology Test Sent</t>
  </si>
  <si>
    <t>Micro Test Sent</t>
  </si>
  <si>
    <t>Urinalysis and reflex culture and sensitivities</t>
  </si>
  <si>
    <t>Not applicable, test not sent</t>
  </si>
  <si>
    <t>Not applicable, negative test</t>
  </si>
  <si>
    <t>Microbiology Test Date</t>
  </si>
  <si>
    <t>Date of Final Result</t>
  </si>
  <si>
    <t>Is pathoen CRE, ESBL, MRSA or VRE?</t>
  </si>
  <si>
    <t>Number of Entries</t>
  </si>
  <si>
    <t>CRE, ESBL, MRSA, or VRE?</t>
  </si>
  <si>
    <t>Summary 3</t>
  </si>
  <si>
    <t>Criteria Met to Start Antimicrobials?</t>
  </si>
  <si>
    <t>SBAR Used and Completed</t>
  </si>
  <si>
    <t>SBAR Used but Incomplete</t>
  </si>
  <si>
    <t>SBAR NOT Used</t>
  </si>
  <si>
    <t>Clostridium difficile infection</t>
  </si>
  <si>
    <t>(blank)</t>
  </si>
  <si>
    <t>Skin/Soft-Tissue Infections</t>
  </si>
  <si>
    <t>Influenza-Like Illnesses</t>
  </si>
  <si>
    <t>Infection and Antibiotic Start Log Template, Version 2</t>
  </si>
  <si>
    <t>Citrobacter freundii</t>
  </si>
  <si>
    <t>Enterobacter aerogenes</t>
  </si>
  <si>
    <t>Enterobacter cloacae</t>
  </si>
  <si>
    <t>Haemophilus influenzae</t>
  </si>
  <si>
    <t>Morganella morganii</t>
  </si>
  <si>
    <t>Serratia marcescens</t>
  </si>
  <si>
    <t>Shigella spp.</t>
  </si>
  <si>
    <t>Salmonella spp.</t>
  </si>
  <si>
    <t>Stenotrophomonas maltophilia</t>
  </si>
  <si>
    <t>Doxycycline</t>
  </si>
  <si>
    <t>Generic Name</t>
  </si>
  <si>
    <t>Brand Names</t>
  </si>
  <si>
    <t>Zovirax</t>
  </si>
  <si>
    <t>Amoxil</t>
  </si>
  <si>
    <t>Augmentin</t>
  </si>
  <si>
    <t>Zithromax, Z-Pak</t>
  </si>
  <si>
    <t>Ceclor</t>
  </si>
  <si>
    <t>Rocephin</t>
  </si>
  <si>
    <t>Ceftin</t>
  </si>
  <si>
    <t>Keflex</t>
  </si>
  <si>
    <t>Cipro</t>
  </si>
  <si>
    <t>Biaxin</t>
  </si>
  <si>
    <t>Cleocin</t>
  </si>
  <si>
    <t>Vibramycin</t>
  </si>
  <si>
    <t>Dificid</t>
  </si>
  <si>
    <t>Diflucan</t>
  </si>
  <si>
    <t>Sporanox</t>
  </si>
  <si>
    <t>N/A</t>
  </si>
  <si>
    <t>Tamiflu</t>
  </si>
  <si>
    <t>Bactrim, Septra</t>
  </si>
  <si>
    <t>Gentamicin</t>
  </si>
  <si>
    <t>Vancomycin, IV</t>
  </si>
  <si>
    <t>Trimethoprim</t>
  </si>
  <si>
    <t>Ertapenem</t>
  </si>
  <si>
    <t>Methenamine</t>
  </si>
  <si>
    <t>Terbinafine</t>
  </si>
  <si>
    <t>Principen, Omnipen</t>
  </si>
  <si>
    <t>Duricef</t>
  </si>
  <si>
    <t>Omnicef</t>
  </si>
  <si>
    <t>Suprax</t>
  </si>
  <si>
    <t>Cefzil</t>
  </si>
  <si>
    <t>Bexdela</t>
  </si>
  <si>
    <t>Dynapen</t>
  </si>
  <si>
    <t>Invanz</t>
  </si>
  <si>
    <t>Ery-Tab, Eryc</t>
  </si>
  <si>
    <t>Monurol</t>
  </si>
  <si>
    <t>Garamycin</t>
  </si>
  <si>
    <t>Cresemba</t>
  </si>
  <si>
    <t>Levaquin</t>
  </si>
  <si>
    <t>Zyvox</t>
  </si>
  <si>
    <t>Hiprex, Mandelamine</t>
  </si>
  <si>
    <t>Flagyl</t>
  </si>
  <si>
    <t>Minocin</t>
  </si>
  <si>
    <t>Avelox</t>
  </si>
  <si>
    <t>Macrobid, Macrodantin</t>
  </si>
  <si>
    <t>Noxafil</t>
  </si>
  <si>
    <t>Rifadin</t>
  </si>
  <si>
    <t>Veetids</t>
  </si>
  <si>
    <t>Sivetro</t>
  </si>
  <si>
    <t>Lamisil</t>
  </si>
  <si>
    <t>Sumycin</t>
  </si>
  <si>
    <t>Tindamax</t>
  </si>
  <si>
    <t>Primsol</t>
  </si>
  <si>
    <t>Valtrex</t>
  </si>
  <si>
    <t>Valcyte</t>
  </si>
  <si>
    <t>Vancocin IV</t>
  </si>
  <si>
    <t>Vancocin PO</t>
  </si>
  <si>
    <t>Vfend</t>
  </si>
  <si>
    <t>Relenza</t>
  </si>
  <si>
    <t>Hiprex</t>
  </si>
  <si>
    <t>Mandelamine</t>
  </si>
  <si>
    <t>Z-Pak</t>
  </si>
  <si>
    <t>Zithromax</t>
  </si>
  <si>
    <t>Eryc</t>
  </si>
  <si>
    <t>Macrobid</t>
  </si>
  <si>
    <t>Macrodantin</t>
  </si>
  <si>
    <t>Septra</t>
  </si>
  <si>
    <t>Bactrim</t>
  </si>
  <si>
    <t>Generic Names (A to Z)</t>
  </si>
  <si>
    <t>Brand Name (A to Z)</t>
  </si>
  <si>
    <t>Cefditoren</t>
  </si>
  <si>
    <t>Cefpodoxime</t>
  </si>
  <si>
    <t>Famciclovir</t>
  </si>
  <si>
    <t>Rifaximin</t>
  </si>
  <si>
    <t>Password to Unprotect Sheet</t>
  </si>
  <si>
    <t>NEASAP</t>
  </si>
  <si>
    <t>Prostatitis</t>
  </si>
  <si>
    <t>Not listed (specify in Comment column)</t>
  </si>
  <si>
    <t>Other (specify in Comment column)</t>
  </si>
  <si>
    <t>Comments</t>
  </si>
  <si>
    <t>Year = 2019</t>
  </si>
  <si>
    <t>COPD exacerbation</t>
  </si>
  <si>
    <t>Pharyngitis</t>
  </si>
  <si>
    <t>Common cold syndrome</t>
  </si>
  <si>
    <t>Acute bronchitis or tracheobronchitis</t>
  </si>
  <si>
    <t>Gastrointestinal Infection (except CDI)</t>
  </si>
  <si>
    <t>Norovirus Gastroenteritis</t>
  </si>
  <si>
    <t>GI Tract Infections (except CDI)</t>
  </si>
  <si>
    <r>
      <rPr>
        <b/>
        <i/>
        <sz val="11"/>
        <color theme="1"/>
        <rFont val="Calibri"/>
        <family val="2"/>
        <scheme val="minor"/>
      </rPr>
      <t>C difficile</t>
    </r>
    <r>
      <rPr>
        <b/>
        <sz val="11"/>
        <color theme="1"/>
        <rFont val="Calibri"/>
        <family val="2"/>
        <scheme val="minor"/>
      </rPr>
      <t xml:space="preserve"> Infections*</t>
    </r>
  </si>
  <si>
    <r>
      <t>*</t>
    </r>
    <r>
      <rPr>
        <i/>
        <sz val="11"/>
        <color theme="1"/>
        <rFont val="Calibri"/>
        <family val="2"/>
        <scheme val="minor"/>
      </rPr>
      <t xml:space="preserve"> C difficile</t>
    </r>
    <r>
      <rPr>
        <sz val="11"/>
        <color theme="1"/>
        <rFont val="Calibri"/>
        <family val="2"/>
        <scheme val="minor"/>
      </rPr>
      <t xml:space="preserve"> infections reported in number of infections/10,000 resident-days</t>
    </r>
  </si>
  <si>
    <t>* in unit of infections/10,000 RD</t>
  </si>
  <si>
    <r>
      <t xml:space="preserve">Clostridium difficile </t>
    </r>
    <r>
      <rPr>
        <b/>
        <sz val="11"/>
        <rFont val="Calibri"/>
        <family val="2"/>
        <scheme val="minor"/>
      </rPr>
      <t>infection*</t>
    </r>
  </si>
  <si>
    <t>Acute Bronchitis or tracheobronchitis</t>
  </si>
  <si>
    <r>
      <rPr>
        <b/>
        <i/>
        <sz val="11"/>
        <rFont val="Calibri"/>
        <family val="2"/>
        <scheme val="minor"/>
      </rPr>
      <t xml:space="preserve">Clostridium difficile </t>
    </r>
    <r>
      <rPr>
        <b/>
        <sz val="11"/>
        <rFont val="Calibri"/>
        <family val="2"/>
        <scheme val="minor"/>
      </rPr>
      <t>infection*</t>
    </r>
  </si>
  <si>
    <r>
      <t>Clostridium difficile</t>
    </r>
    <r>
      <rPr>
        <b/>
        <sz val="11"/>
        <rFont val="Calibri"/>
        <family val="2"/>
        <scheme val="minor"/>
      </rPr>
      <t xml:space="preserve"> infection*</t>
    </r>
  </si>
  <si>
    <t>UA, reflex C&amp;S / 1000 RD</t>
  </si>
  <si>
    <t>Infections / 1000 RD</t>
  </si>
  <si>
    <r>
      <t xml:space="preserve">Facility </t>
    </r>
    <r>
      <rPr>
        <b/>
        <i/>
        <sz val="16"/>
        <color theme="1"/>
        <rFont val="Calibri"/>
        <family val="2"/>
        <scheme val="minor"/>
      </rPr>
      <t>C difficile</t>
    </r>
    <r>
      <rPr>
        <b/>
        <sz val="16"/>
        <color theme="1"/>
        <rFont val="Calibri"/>
        <family val="2"/>
        <scheme val="minor"/>
      </rPr>
      <t xml:space="preserve"> Infection Trends</t>
    </r>
  </si>
  <si>
    <t>Infection / 1,000 RD*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</si>
</sst>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center" wrapText="1"/>
    </xf>
    <xf numFmtId="0" fontId="5" fillId="0" borderId="0" xfId="0" pivotButton="1" applyFont="1"/>
    <xf numFmtId="0" fontId="5" fillId="0" borderId="0" xfId="0" applyFont="1"/>
    <xf numFmtId="0" fontId="5" fillId="0" borderId="0" xfId="0" pivotButton="1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2" fontId="1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3" borderId="0" xfId="0" applyFill="1"/>
    <xf numFmtId="0" fontId="0" fillId="0" borderId="0" xfId="0" applyFill="1"/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3" borderId="0" xfId="0" applyFont="1" applyFill="1" applyAlignment="1">
      <alignment vertical="top"/>
    </xf>
    <xf numFmtId="9" fontId="0" fillId="0" borderId="0" xfId="1" applyFont="1" applyFill="1" applyAlignment="1">
      <alignment horizontal="center"/>
    </xf>
    <xf numFmtId="9" fontId="0" fillId="3" borderId="0" xfId="1" applyFont="1" applyFill="1" applyAlignment="1">
      <alignment horizontal="center"/>
    </xf>
    <xf numFmtId="0" fontId="1" fillId="17" borderId="6" xfId="0" applyFont="1" applyFill="1" applyBorder="1" applyAlignment="1">
      <alignment horizontal="left" wrapText="1"/>
    </xf>
    <xf numFmtId="164" fontId="1" fillId="17" borderId="6" xfId="0" applyNumberFormat="1" applyFont="1" applyFill="1" applyBorder="1" applyAlignment="1">
      <alignment horizontal="left" wrapText="1"/>
    </xf>
    <xf numFmtId="0" fontId="1" fillId="17" borderId="6" xfId="0" applyNumberFormat="1" applyFont="1" applyFill="1" applyBorder="1" applyAlignment="1">
      <alignment horizontal="left" wrapText="1"/>
    </xf>
    <xf numFmtId="0" fontId="0" fillId="17" borderId="6" xfId="0" applyFill="1" applyBorder="1"/>
    <xf numFmtId="0" fontId="1" fillId="17" borderId="10" xfId="0" applyFont="1" applyFill="1" applyBorder="1" applyAlignment="1">
      <alignment horizontal="left" wrapText="1"/>
    </xf>
    <xf numFmtId="0" fontId="1" fillId="17" borderId="11" xfId="0" applyFont="1" applyFill="1" applyBorder="1" applyAlignment="1">
      <alignment horizontal="left" wrapText="1"/>
    </xf>
    <xf numFmtId="164" fontId="1" fillId="17" borderId="11" xfId="0" applyNumberFormat="1" applyFont="1" applyFill="1" applyBorder="1" applyAlignment="1">
      <alignment horizontal="left" wrapText="1"/>
    </xf>
    <xf numFmtId="0" fontId="1" fillId="17" borderId="11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1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2"/>
    </xf>
    <xf numFmtId="0" fontId="6" fillId="17" borderId="6" xfId="0" applyFont="1" applyFill="1" applyBorder="1" applyAlignment="1">
      <alignment horizontal="left" wrapText="1"/>
    </xf>
    <xf numFmtId="164" fontId="6" fillId="17" borderId="6" xfId="0" applyNumberFormat="1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164" fontId="1" fillId="0" borderId="6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 indent="4"/>
    </xf>
    <xf numFmtId="2" fontId="9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9" fontId="1" fillId="0" borderId="0" xfId="1" applyFont="1" applyAlignment="1">
      <alignment horizontal="left" wrapText="1"/>
    </xf>
    <xf numFmtId="0" fontId="12" fillId="0" borderId="0" xfId="0" applyFont="1" applyAlignment="1">
      <alignment horizontal="left" wrapText="1" indent="6"/>
    </xf>
    <xf numFmtId="9" fontId="14" fillId="0" borderId="0" xfId="1" applyFont="1" applyAlignment="1">
      <alignment horizontal="left" wrapText="1" indent="6"/>
    </xf>
    <xf numFmtId="2" fontId="14" fillId="0" borderId="0" xfId="0" applyNumberFormat="1" applyFont="1" applyAlignment="1">
      <alignment horizontal="left" wrapText="1" indent="6"/>
    </xf>
    <xf numFmtId="0" fontId="15" fillId="0" borderId="0" xfId="0" pivotButton="1" applyFont="1" applyAlignment="1">
      <alignment wrapText="1"/>
    </xf>
    <xf numFmtId="0" fontId="5" fillId="0" borderId="0" xfId="0" applyFont="1" applyFill="1"/>
    <xf numFmtId="0" fontId="13" fillId="0" borderId="0" xfId="0" applyFont="1" applyFill="1" applyAlignment="1">
      <alignment horizontal="left" indent="5"/>
    </xf>
    <xf numFmtId="0" fontId="0" fillId="3" borderId="0" xfId="0" applyFill="1" applyAlignment="1">
      <alignment horizontal="right"/>
    </xf>
    <xf numFmtId="0" fontId="13" fillId="3" borderId="0" xfId="0" applyFont="1" applyFill="1" applyAlignment="1">
      <alignment horizontal="left" indent="4"/>
    </xf>
    <xf numFmtId="0" fontId="5" fillId="0" borderId="0" xfId="0" applyFont="1" applyFill="1" applyBorder="1"/>
    <xf numFmtId="0" fontId="0" fillId="0" borderId="0" xfId="0" applyFont="1" applyFill="1" applyBorder="1"/>
    <xf numFmtId="0" fontId="5" fillId="18" borderId="0" xfId="0" applyFont="1" applyFill="1"/>
    <xf numFmtId="0" fontId="16" fillId="17" borderId="9" xfId="0" applyFont="1" applyFill="1" applyBorder="1" applyAlignment="1">
      <alignment horizontal="left" wrapText="1"/>
    </xf>
    <xf numFmtId="0" fontId="16" fillId="17" borderId="6" xfId="0" applyFont="1" applyFill="1" applyBorder="1" applyAlignment="1">
      <alignment horizontal="left" wrapText="1"/>
    </xf>
    <xf numFmtId="164" fontId="16" fillId="17" borderId="6" xfId="0" applyNumberFormat="1" applyFont="1" applyFill="1" applyBorder="1" applyAlignment="1">
      <alignment horizontal="left" wrapText="1"/>
    </xf>
    <xf numFmtId="0" fontId="16" fillId="17" borderId="6" xfId="0" applyNumberFormat="1" applyFont="1" applyFill="1" applyBorder="1" applyAlignment="1">
      <alignment horizontal="left" wrapText="1"/>
    </xf>
    <xf numFmtId="0" fontId="16" fillId="17" borderId="11" xfId="0" applyFont="1" applyFill="1" applyBorder="1" applyAlignment="1">
      <alignment horizontal="left" wrapText="1"/>
    </xf>
    <xf numFmtId="0" fontId="16" fillId="17" borderId="7" xfId="0" applyFont="1" applyFill="1" applyBorder="1" applyAlignment="1">
      <alignment horizontal="left" wrapText="1"/>
    </xf>
    <xf numFmtId="0" fontId="16" fillId="17" borderId="10" xfId="0" applyFont="1" applyFill="1" applyBorder="1" applyAlignment="1">
      <alignment horizontal="left" wrapText="1"/>
    </xf>
    <xf numFmtId="164" fontId="16" fillId="17" borderId="11" xfId="0" applyNumberFormat="1" applyFont="1" applyFill="1" applyBorder="1" applyAlignment="1">
      <alignment horizontal="left" wrapText="1"/>
    </xf>
    <xf numFmtId="0" fontId="16" fillId="17" borderId="11" xfId="0" applyNumberFormat="1" applyFont="1" applyFill="1" applyBorder="1" applyAlignment="1">
      <alignment horizontal="left" wrapText="1"/>
    </xf>
    <xf numFmtId="0" fontId="16" fillId="17" borderId="12" xfId="0" applyFont="1" applyFill="1" applyBorder="1" applyAlignment="1">
      <alignment horizontal="left" wrapText="1"/>
    </xf>
    <xf numFmtId="0" fontId="6" fillId="17" borderId="7" xfId="0" applyFont="1" applyFill="1" applyBorder="1" applyAlignment="1">
      <alignment horizontal="left" wrapText="1"/>
    </xf>
    <xf numFmtId="0" fontId="1" fillId="17" borderId="7" xfId="0" applyFont="1" applyFill="1" applyBorder="1" applyAlignment="1">
      <alignment horizontal="left" wrapText="1"/>
    </xf>
    <xf numFmtId="0" fontId="1" fillId="17" borderId="7" xfId="0" applyNumberFormat="1" applyFont="1" applyFill="1" applyBorder="1" applyAlignment="1">
      <alignment horizontal="left" wrapText="1"/>
    </xf>
    <xf numFmtId="0" fontId="1" fillId="17" borderId="12" xfId="0" applyFont="1" applyFill="1" applyBorder="1" applyAlignment="1">
      <alignment horizontal="left" wrapText="1"/>
    </xf>
    <xf numFmtId="0" fontId="0" fillId="17" borderId="7" xfId="0" applyFill="1" applyBorder="1"/>
    <xf numFmtId="0" fontId="1" fillId="0" borderId="7" xfId="0" applyFont="1" applyFill="1" applyBorder="1" applyAlignment="1">
      <alignment horizontal="left" wrapText="1"/>
    </xf>
    <xf numFmtId="0" fontId="17" fillId="17" borderId="6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8" fillId="19" borderId="6" xfId="0" applyFont="1" applyFill="1" applyBorder="1" applyAlignment="1">
      <alignment horizontal="left" wrapText="1"/>
    </xf>
    <xf numFmtId="0" fontId="18" fillId="20" borderId="6" xfId="0" applyFont="1" applyFill="1" applyBorder="1" applyAlignment="1">
      <alignment horizontal="left" wrapText="1"/>
    </xf>
    <xf numFmtId="0" fontId="5" fillId="8" borderId="0" xfId="0" applyFont="1" applyFill="1"/>
    <xf numFmtId="0" fontId="0" fillId="3" borderId="0" xfId="0" applyFill="1" applyBorder="1"/>
    <xf numFmtId="0" fontId="12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4"/>
    </xf>
    <xf numFmtId="2" fontId="16" fillId="0" borderId="0" xfId="0" applyNumberFormat="1" applyFont="1" applyAlignment="1">
      <alignment horizontal="left" wrapText="1" indent="6"/>
    </xf>
    <xf numFmtId="0" fontId="20" fillId="19" borderId="11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8" fillId="7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6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 readingOrder="0"/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 readingOrder="0"/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>
          <fgColor indexed="64"/>
          <bgColor theme="0"/>
        </patternFill>
      </fill>
      <alignment horizontal="left" vertical="bottom" textRotation="0" wrapText="0" relativeIndent="-1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colors>
    <mruColors>
      <color rgb="FFCCFF33"/>
      <color rgb="FFFFCC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3.xml"/><Relationship Id="rId26" Type="http://schemas.openxmlformats.org/officeDocument/2006/relationships/pivotCacheDefinition" Target="pivotCache/pivotCacheDefinition1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5" Type="http://schemas.openxmlformats.org/officeDocument/2006/relationships/pivotCacheDefinition" Target="pivotCache/pivotCacheDefinition10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pivotCacheDefinition" Target="pivotCache/pivotCacheDefinition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8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7.xml"/><Relationship Id="rId27" Type="http://schemas.openxmlformats.org/officeDocument/2006/relationships/pivotCacheDefinition" Target="pivotCache/pivotCacheDefinition12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80950551912723E-2"/>
          <c:y val="2.156926081023141E-2"/>
          <c:w val="0.82719507622522792"/>
          <c:h val="0.79962259415285741"/>
        </c:manualLayout>
      </c:layout>
      <c:lineChart>
        <c:grouping val="standard"/>
        <c:varyColors val="0"/>
        <c:ser>
          <c:idx val="6"/>
          <c:order val="0"/>
          <c:tx>
            <c:strRef>
              <c:f>Summary!$A$76</c:f>
              <c:strCache>
                <c:ptCount val="1"/>
                <c:pt idx="0">
                  <c:v>All Infections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Summary!$B$75:$M$75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Summary!$B$76:$M$76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6A-455E-BE1F-DB813430703C}"/>
            </c:ext>
          </c:extLst>
        </c:ser>
        <c:ser>
          <c:idx val="0"/>
          <c:order val="1"/>
          <c:tx>
            <c:strRef>
              <c:f>Summary!$A$77</c:f>
              <c:strCache>
                <c:ptCount val="1"/>
                <c:pt idx="0">
                  <c:v>Urinary Tract Infections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Summary!$B$75:$M$75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Summary!$B$77:$M$77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6A-455E-BE1F-DB813430703C}"/>
            </c:ext>
          </c:extLst>
        </c:ser>
        <c:ser>
          <c:idx val="1"/>
          <c:order val="2"/>
          <c:tx>
            <c:strRef>
              <c:f>Summary!$A$78</c:f>
              <c:strCache>
                <c:ptCount val="1"/>
                <c:pt idx="0">
                  <c:v>Respiratory Tract Infections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Summary!$B$78:$M$78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6A-455E-BE1F-DB813430703C}"/>
            </c:ext>
          </c:extLst>
        </c:ser>
        <c:ser>
          <c:idx val="2"/>
          <c:order val="3"/>
          <c:tx>
            <c:strRef>
              <c:f>Summary!$A$79</c:f>
              <c:strCache>
                <c:ptCount val="1"/>
                <c:pt idx="0">
                  <c:v>Influenza-Like Illnesses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Summary!$B$75:$M$75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Summary!$B$79:$M$79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6A-455E-BE1F-DB813430703C}"/>
            </c:ext>
          </c:extLst>
        </c:ser>
        <c:ser>
          <c:idx val="3"/>
          <c:order val="4"/>
          <c:tx>
            <c:strRef>
              <c:f>Summary!$A$80</c:f>
              <c:strCache>
                <c:ptCount val="1"/>
                <c:pt idx="0">
                  <c:v>Skin/Soft-Tissue Infections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Summary!$B$75:$M$75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Summary!$B$80:$M$80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6A-455E-BE1F-DB813430703C}"/>
            </c:ext>
          </c:extLst>
        </c:ser>
        <c:ser>
          <c:idx val="5"/>
          <c:order val="5"/>
          <c:tx>
            <c:strRef>
              <c:f>Summary!$A$81</c:f>
              <c:strCache>
                <c:ptCount val="1"/>
                <c:pt idx="0">
                  <c:v>GI Tract Infections (except CDI)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Summary!$B$75:$M$75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Summary!$B$81:$M$81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6A-455E-BE1F-DB8134307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6576"/>
        <c:axId val="120476968"/>
      </c:lineChart>
      <c:catAx>
        <c:axId val="1204765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0476968"/>
        <c:crosses val="autoZero"/>
        <c:auto val="1"/>
        <c:lblAlgn val="ctr"/>
        <c:lblOffset val="100"/>
        <c:noMultiLvlLbl val="0"/>
      </c:catAx>
      <c:valAx>
        <c:axId val="120476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 baseline="0">
                    <a:solidFill>
                      <a:sysClr val="windowText" lastClr="000000"/>
                    </a:solidFill>
                  </a:rPr>
                  <a:t>Infections / 1,000 Resident-Days</a:t>
                </a:r>
                <a:endParaRPr lang="en-US" sz="105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8836754575983678E-2"/>
              <c:y val="0.15653006140114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76576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0595193068115389E-2"/>
          <c:y val="0.86017735081358704"/>
          <c:w val="0.82387502435558002"/>
          <c:h val="0.117889820058694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Antibiotic Starts / 1000 Resident-Days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16039492913147E-2"/>
          <c:y val="0.18796552127805116"/>
          <c:w val="0.92643255458903739"/>
          <c:h val="0.70815192019373296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</c:f>
              <c:strCache>
                <c:ptCount val="1"/>
                <c:pt idx="0">
                  <c:v>Antibiotic Start / 1000 RD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Summary!$B$4:$M$4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F-4250-9329-ACF6FBDDD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517952"/>
        <c:axId val="498514672"/>
      </c:lineChart>
      <c:catAx>
        <c:axId val="49851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4672"/>
        <c:crosses val="autoZero"/>
        <c:auto val="1"/>
        <c:lblAlgn val="ctr"/>
        <c:lblOffset val="100"/>
        <c:noMultiLvlLbl val="0"/>
      </c:catAx>
      <c:valAx>
        <c:axId val="49851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Starts/1000 Resident-Days</a:t>
                </a:r>
              </a:p>
            </c:rich>
          </c:tx>
          <c:layout>
            <c:manualLayout>
              <c:xMode val="edge"/>
              <c:yMode val="edge"/>
              <c:x val="9.3639556793002968E-3"/>
              <c:y val="0.27438940110039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Antibiotic Days of Therapy / 1000 Resident-Days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16039492913147E-2"/>
          <c:y val="0.18796552127805116"/>
          <c:w val="0.92643255458903739"/>
          <c:h val="0.70815192019373296"/>
        </c:manualLayout>
      </c:layout>
      <c:lineChart>
        <c:grouping val="standar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Days of Therapy / 1000 RD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Summary!$B$5:$M$5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80-4F38-92E1-53D431F35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517952"/>
        <c:axId val="498514672"/>
      </c:lineChart>
      <c:catAx>
        <c:axId val="49851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4672"/>
        <c:crosses val="autoZero"/>
        <c:auto val="1"/>
        <c:lblAlgn val="ctr"/>
        <c:lblOffset val="100"/>
        <c:noMultiLvlLbl val="0"/>
      </c:catAx>
      <c:valAx>
        <c:axId val="49851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days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of therapy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/1000 Resident-Days</a:t>
                </a:r>
              </a:p>
            </c:rich>
          </c:tx>
          <c:layout>
            <c:manualLayout>
              <c:xMode val="edge"/>
              <c:yMode val="edge"/>
              <c:x val="9.3639556793002968E-3"/>
              <c:y val="0.15796059897012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sbar usage </a:t>
            </a:r>
            <a:r>
              <a:rPr lang="en-US" baseline="0"/>
              <a:t>rates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16039492913147E-2"/>
          <c:y val="0.18796552127805116"/>
          <c:w val="0.92643255458903739"/>
          <c:h val="0.70815192019373296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SBAR Used and Completed</c:v>
                </c:pt>
              </c:strCache>
            </c:strRef>
          </c:tx>
          <c:spPr>
            <a:ln w="38100" cap="flat" cmpd="dbl" algn="ctr">
              <a:solidFill>
                <a:srgbClr val="FF0000"/>
              </a:solidFill>
              <a:miter lim="800000"/>
            </a:ln>
            <a:effectLst/>
          </c:spPr>
          <c:marker>
            <c:symbol val="none"/>
          </c:marker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Summary!$B$6:$M$6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8C-4FD9-A45B-012C09F28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517952"/>
        <c:axId val="498514672"/>
      </c:lineChart>
      <c:catAx>
        <c:axId val="49851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4672"/>
        <c:crosses val="autoZero"/>
        <c:auto val="1"/>
        <c:lblAlgn val="ctr"/>
        <c:lblOffset val="100"/>
        <c:noMultiLvlLbl val="0"/>
      </c:catAx>
      <c:valAx>
        <c:axId val="49851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%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of infections where SBAR was Used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9.3639556793002968E-3"/>
              <c:y val="0.15796059897012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Cases meeting criteria for antibiotics when SBAR was Used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16039492913147E-2"/>
          <c:y val="0.18796552127805116"/>
          <c:w val="0.92643255458903739"/>
          <c:h val="0.70815192019373296"/>
        </c:manualLayout>
      </c:layout>
      <c:lineChart>
        <c:grouping val="standar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Met Criteria to Start ABX</c:v>
                </c:pt>
              </c:strCache>
            </c:strRef>
          </c:tx>
          <c:spPr>
            <a:ln w="38100" cap="flat" cmpd="dbl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Summary!$B$7:$M$7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1E-4639-A9A5-92A2F4CC6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517952"/>
        <c:axId val="498514672"/>
      </c:lineChart>
      <c:catAx>
        <c:axId val="49851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4672"/>
        <c:crosses val="autoZero"/>
        <c:auto val="1"/>
        <c:lblAlgn val="ctr"/>
        <c:lblOffset val="100"/>
        <c:noMultiLvlLbl val="0"/>
      </c:catAx>
      <c:valAx>
        <c:axId val="49851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%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of cases meeting criteria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9.3639556793002968E-3"/>
              <c:y val="0.22513106173758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80950551912723E-2"/>
          <c:y val="2.156926081023141E-2"/>
          <c:w val="0.82719507622522792"/>
          <c:h val="0.79962259415285741"/>
        </c:manualLayout>
      </c:layout>
      <c:lineChart>
        <c:grouping val="standard"/>
        <c:varyColors val="0"/>
        <c:ser>
          <c:idx val="4"/>
          <c:order val="0"/>
          <c:tx>
            <c:strRef>
              <c:f>Summary!$A$82</c:f>
              <c:strCache>
                <c:ptCount val="1"/>
                <c:pt idx="0">
                  <c:v>C difficile Infections*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Summary!$B$75:$M$75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Summary!$B$82:$M$82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75-448B-BD02-080559AF0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6576"/>
        <c:axId val="120476968"/>
      </c:lineChart>
      <c:catAx>
        <c:axId val="1204765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0476968"/>
        <c:crosses val="autoZero"/>
        <c:auto val="1"/>
        <c:lblAlgn val="ctr"/>
        <c:lblOffset val="100"/>
        <c:noMultiLvlLbl val="0"/>
      </c:catAx>
      <c:valAx>
        <c:axId val="120476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 baseline="0">
                    <a:solidFill>
                      <a:sysClr val="windowText" lastClr="000000"/>
                    </a:solidFill>
                  </a:rPr>
                  <a:t>Infections / 10,000 Resident-Days</a:t>
                </a:r>
                <a:endParaRPr lang="en-US" sz="105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8836754575983678E-2"/>
              <c:y val="0.15653006140114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76576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0595193068115389E-2"/>
          <c:y val="0.86017735081358704"/>
          <c:w val="0.82387502435558002"/>
          <c:h val="0.117889820058694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206376</xdr:colOff>
      <xdr:row>0</xdr:row>
      <xdr:rowOff>23814</xdr:rowOff>
    </xdr:from>
    <xdr:to>
      <xdr:col>14</xdr:col>
      <xdr:colOff>793572</xdr:colOff>
      <xdr:row>1</xdr:row>
      <xdr:rowOff>129457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8751" y="23814"/>
          <a:ext cx="1428571" cy="677143"/>
        </a:xfrm>
        <a:prstGeom prst="rect">
          <a:avLst/>
        </a:prstGeom>
      </xdr:spPr>
    </xdr:pic>
    <xdr:clientData/>
  </xdr:twoCellAnchor>
  <xdr:twoCellAnchor>
    <xdr:from>
      <xdr:col>0</xdr:col>
      <xdr:colOff>1114425</xdr:colOff>
      <xdr:row>88</xdr:row>
      <xdr:rowOff>38100</xdr:rowOff>
    </xdr:from>
    <xdr:to>
      <xdr:col>14</xdr:col>
      <xdr:colOff>352425</xdr:colOff>
      <xdr:row>106</xdr:row>
      <xdr:rowOff>83344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13</xdr:col>
      <xdr:colOff>0</xdr:colOff>
      <xdr:row>22</xdr:row>
      <xdr:rowOff>169068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13</xdr:col>
      <xdr:colOff>0</xdr:colOff>
      <xdr:row>38</xdr:row>
      <xdr:rowOff>169068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0</xdr:colOff>
      <xdr:row>54</xdr:row>
      <xdr:rowOff>169068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13</xdr:col>
      <xdr:colOff>0</xdr:colOff>
      <xdr:row>70</xdr:row>
      <xdr:rowOff>169068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1083469</xdr:colOff>
      <xdr:row>109</xdr:row>
      <xdr:rowOff>35719</xdr:rowOff>
    </xdr:from>
    <xdr:to>
      <xdr:col>14</xdr:col>
      <xdr:colOff>321469</xdr:colOff>
      <xdr:row>127</xdr:row>
      <xdr:rowOff>80963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381002</xdr:colOff>
      <xdr:row>2</xdr:row>
      <xdr:rowOff>95242</xdr:rowOff>
    </xdr:from>
    <xdr:to>
      <xdr:col>3</xdr:col>
      <xdr:colOff>1066800</xdr:colOff>
      <xdr:row>13</xdr:row>
      <xdr:rowOff>19050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381002" y="857242"/>
          <a:ext cx="4900611" cy="2019308"/>
          <a:chOff x="419102" y="5438777"/>
          <a:chExt cx="4508058" cy="39624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1895476" y="5553075"/>
            <a:ext cx="3031684" cy="281942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</a:rPr>
              <a:t>To enter your facility data, 		         1</a:t>
            </a:r>
            <a:r>
              <a:rPr lang="en-US" sz="1100" b="1" baseline="0">
                <a:solidFill>
                  <a:schemeClr val="bg1"/>
                </a:solidFill>
              </a:rPr>
              <a:t>. Enter your facility data, starting with cell A3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Continue typing in cell B3, C3, etc.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DO NOT SKIP ANY ROW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19102" y="5438777"/>
            <a:ext cx="1476374" cy="255269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419099</xdr:colOff>
      <xdr:row>15</xdr:row>
      <xdr:rowOff>76200</xdr:rowOff>
    </xdr:from>
    <xdr:to>
      <xdr:col>26</xdr:col>
      <xdr:colOff>57150</xdr:colOff>
      <xdr:row>20</xdr:row>
      <xdr:rowOff>95249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8193999" y="3314700"/>
          <a:ext cx="3219451" cy="971549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V3)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21</xdr:col>
      <xdr:colOff>2001678</xdr:colOff>
      <xdr:row>29</xdr:row>
      <xdr:rowOff>19051</xdr:rowOff>
    </xdr:from>
    <xdr:to>
      <xdr:col>24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9016959" y="5924551"/>
          <a:ext cx="3975258" cy="3943347"/>
          <a:chOff x="1895476" y="4901800"/>
          <a:chExt cx="3293424" cy="3418175"/>
        </a:xfrm>
      </xdr:grpSpPr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4901800"/>
            <a:ext cx="3293424" cy="726567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1. Delete example Total Resident-Day (RD) in cell W52                                         2. Enter your </a:t>
            </a:r>
            <a:r>
              <a:rPr lang="en-US" sz="1100" b="1" baseline="0">
                <a:solidFill>
                  <a:schemeClr val="bg1"/>
                </a:solidFill>
              </a:rPr>
              <a:t>resident-days for this month (January) in cell W52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8" idx="2"/>
          </xdr:cNvCxnSpPr>
        </xdr:nvCxnSpPr>
        <xdr:spPr>
          <a:xfrm flipH="1">
            <a:off x="2226123" y="5628367"/>
            <a:ext cx="1316066" cy="269160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1013102</xdr:colOff>
      <xdr:row>12</xdr:row>
      <xdr:rowOff>47626</xdr:rowOff>
    </xdr:from>
    <xdr:to>
      <xdr:col>32</xdr:col>
      <xdr:colOff>152400</xdr:colOff>
      <xdr:row>28</xdr:row>
      <xdr:rowOff>104779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35957946" y="2714626"/>
          <a:ext cx="4520923" cy="3105153"/>
          <a:chOff x="-778994" y="4936636"/>
          <a:chExt cx="3838574" cy="2216425"/>
        </a:xfrm>
      </xdr:grpSpPr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-778994" y="6042594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To add additional columns,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AQ)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>
            <a:stCxn id="11" idx="0"/>
          </xdr:cNvCxnSpPr>
        </xdr:nvCxnSpPr>
        <xdr:spPr>
          <a:xfrm flipH="1" flipV="1">
            <a:off x="838960" y="4936636"/>
            <a:ext cx="301333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1062751</xdr:colOff>
      <xdr:row>33</xdr:row>
      <xdr:rowOff>95250</xdr:rowOff>
    </xdr:from>
    <xdr:to>
      <xdr:col>24</xdr:col>
      <xdr:colOff>1752600</xdr:colOff>
      <xdr:row>50</xdr:row>
      <xdr:rowOff>9525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8" idx="2"/>
        </xdr:cNvCxnSpPr>
      </xdr:nvCxnSpPr>
      <xdr:spPr>
        <a:xfrm>
          <a:off x="27647026" y="6762750"/>
          <a:ext cx="1880474" cy="3152775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781050</xdr:colOff>
      <xdr:row>21</xdr:row>
      <xdr:rowOff>19050</xdr:rowOff>
    </xdr:from>
    <xdr:to>
      <xdr:col>10</xdr:col>
      <xdr:colOff>2276475</xdr:colOff>
      <xdr:row>28</xdr:row>
      <xdr:rowOff>28575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10544175" y="4400550"/>
          <a:ext cx="3138488" cy="1343025"/>
          <a:chOff x="8924925" y="4210050"/>
          <a:chExt cx="3133725" cy="1343025"/>
        </a:xfrm>
      </xdr:grpSpPr>
      <xdr:sp macro="" textlink="">
        <xdr:nvSpPr>
          <xdr:cNvPr id="36" name="Right Arrow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8924925" y="4210050"/>
            <a:ext cx="313372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8" name="TextBox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 txBox="1"/>
        </xdr:nvSpPr>
        <xdr:spPr>
          <a:xfrm>
            <a:off x="8972550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36</xdr:col>
      <xdr:colOff>9525</xdr:colOff>
      <xdr:row>20</xdr:row>
      <xdr:rowOff>19050</xdr:rowOff>
    </xdr:from>
    <xdr:to>
      <xdr:col>39</xdr:col>
      <xdr:colOff>400050</xdr:colOff>
      <xdr:row>27</xdr:row>
      <xdr:rowOff>28575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pSpPr/>
      </xdr:nvGrpSpPr>
      <xdr:grpSpPr>
        <a:xfrm>
          <a:off x="44003119" y="4210050"/>
          <a:ext cx="3140869" cy="1343025"/>
          <a:chOff x="8924925" y="4210050"/>
          <a:chExt cx="3133725" cy="1343025"/>
        </a:xfrm>
      </xdr:grpSpPr>
      <xdr:sp macro="" textlink="">
        <xdr:nvSpPr>
          <xdr:cNvPr id="41" name="Right Arrow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8924925" y="4210050"/>
            <a:ext cx="313372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2" name="TextBox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 txBox="1"/>
        </xdr:nvSpPr>
        <xdr:spPr>
          <a:xfrm>
            <a:off x="8972550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655.67951076389" createdVersion="6" refreshedVersion="6" minRefreshableVersion="3" recordCount="1" xr:uid="{00000000-000A-0000-FFFF-FFFF00000000}">
  <cacheSource type="worksheet">
    <worksheetSource name="Feb"/>
  </cacheSource>
  <cacheFields count="20">
    <cacheField name="Resident Name (Last, First)" numFmtId="0">
      <sharedItems containsNonDate="0" containsString="0" containsBlank="1" count="1">
        <m/>
      </sharedItems>
    </cacheField>
    <cacheField name="Room" numFmtId="0">
      <sharedItems containsNonDate="0" containsString="0" containsBlank="1"/>
    </cacheField>
    <cacheField name="Diagnosis" numFmtId="0">
      <sharedItems containsNonDate="0" containsBlank="1" count="2">
        <m/>
        <s v="Clostridium difficle infection" u="1"/>
      </sharedItems>
    </cacheField>
    <cacheField name="Antibiotic" numFmtId="0">
      <sharedItems containsNonDate="0" containsString="0" containsBlank="1" count="1">
        <m/>
      </sharedItems>
    </cacheField>
    <cacheField name="Antibiotic Start Location" numFmtId="0">
      <sharedItems containsNonDate="0" containsString="0" containsBlank="1"/>
    </cacheField>
    <cacheField name="Start Date" numFmtId="164">
      <sharedItems containsNonDate="0" containsString="0" containsBlank="1"/>
    </cacheField>
    <cacheField name="Stop Date" numFmtId="164">
      <sharedItems containsNonDate="0" containsString="0" containsBlank="1"/>
    </cacheField>
    <cacheField name="Days of Therapy" numFmtId="0">
      <sharedItems containsNonDate="0" containsString="0" containsBlank="1"/>
    </cacheField>
    <cacheField name="Prescriber" numFmtId="0">
      <sharedItems containsNonDate="0" containsString="0" containsBlank="1" count="1">
        <m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NonDate="0" containsString="0" containsBlank="1" count="1">
        <m/>
      </sharedItems>
    </cacheField>
    <cacheField name="Microbiology Test Date" numFmtId="164">
      <sharedItems containsNonDate="0" containsString="0" containsBlank="1"/>
    </cacheField>
    <cacheField name="Culture f/u at 48-72h?" numFmtId="164">
      <sharedItems containsNonDate="0" containsString="0" containsBlank="1"/>
    </cacheField>
    <cacheField name="Pathogen" numFmtId="0">
      <sharedItems containsNonDate="0" containsString="0" containsBlank="1"/>
    </cacheField>
    <cacheField name="Is pathoen CRE, ESBL, MRSA or VRE?" numFmtId="0">
      <sharedItems containsNonDate="0" containsString="0" containsBlank="1" count="1">
        <m/>
      </sharedItems>
    </cacheField>
    <cacheField name="Date of Final Result" numFmtId="164">
      <sharedItems containsNonDate="0" containsString="0" containsBlank="1"/>
    </cacheField>
    <cacheField name="Location of Infection Onset" numFmtId="0">
      <sharedItems containsNonDate="0" containsString="0" containsBlank="1" count="1">
        <m/>
      </sharedItems>
    </cacheField>
    <cacheField name="SBAR Usage and Completeness" numFmtId="0">
      <sharedItems containsNonDate="0" containsString="0" containsBlank="1" count="1">
        <m/>
      </sharedItems>
    </cacheField>
    <cacheField name="Criteria Met to Start Antimicrobials?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655.72963483796" createdVersion="6" refreshedVersion="6" minRefreshableVersion="3" recordCount="1" xr:uid="{00000000-000A-0000-FFFF-FFFF09000000}">
  <cacheSource type="worksheet">
    <worksheetSource name="Oct"/>
  </cacheSource>
  <cacheFields count="20">
    <cacheField name="Resident Name (Last, First)" numFmtId="0">
      <sharedItems containsNonDate="0" containsString="0" containsBlank="1" count="1">
        <m/>
      </sharedItems>
    </cacheField>
    <cacheField name="Room" numFmtId="0">
      <sharedItems containsNonDate="0" containsString="0" containsBlank="1"/>
    </cacheField>
    <cacheField name="Diagnosis" numFmtId="0">
      <sharedItems containsNonDate="0" containsBlank="1" count="2">
        <m/>
        <s v="Clostridium difficile infection" u="1"/>
      </sharedItems>
    </cacheField>
    <cacheField name="Antibiotic" numFmtId="0">
      <sharedItems containsNonDate="0" containsString="0" containsBlank="1" count="1">
        <m/>
      </sharedItems>
    </cacheField>
    <cacheField name="Antibiotic Start Location" numFmtId="0">
      <sharedItems containsNonDate="0" containsString="0" containsBlank="1"/>
    </cacheField>
    <cacheField name="Start Date" numFmtId="164">
      <sharedItems containsNonDate="0" containsString="0" containsBlank="1"/>
    </cacheField>
    <cacheField name="Stop Date" numFmtId="164">
      <sharedItems containsNonDate="0" containsString="0" containsBlank="1"/>
    </cacheField>
    <cacheField name="Days of Therapy" numFmtId="0">
      <sharedItems containsNonDate="0" containsString="0" containsBlank="1"/>
    </cacheField>
    <cacheField name="Prescriber" numFmtId="0">
      <sharedItems containsNonDate="0" containsString="0" containsBlank="1" count="1">
        <m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NonDate="0" containsString="0" containsBlank="1" count="1">
        <m/>
      </sharedItems>
    </cacheField>
    <cacheField name="Microbiology Test Date" numFmtId="164">
      <sharedItems containsNonDate="0" containsString="0" containsBlank="1"/>
    </cacheField>
    <cacheField name="Culture f/u at 48-72h?" numFmtId="164">
      <sharedItems containsNonDate="0" containsString="0" containsBlank="1"/>
    </cacheField>
    <cacheField name="Pathogen" numFmtId="0">
      <sharedItems containsNonDate="0" containsString="0" containsBlank="1"/>
    </cacheField>
    <cacheField name="Is pathoen CRE, ESBL, MRSA or VRE?" numFmtId="0">
      <sharedItems containsNonDate="0" containsString="0" containsBlank="1" count="1">
        <m/>
      </sharedItems>
    </cacheField>
    <cacheField name="Date of Final Result" numFmtId="164">
      <sharedItems containsNonDate="0" containsString="0" containsBlank="1"/>
    </cacheField>
    <cacheField name="Location of Infection Onset" numFmtId="0">
      <sharedItems containsNonDate="0" containsString="0" containsBlank="1" count="1">
        <m/>
      </sharedItems>
    </cacheField>
    <cacheField name="SBAR Usage and Completeness" numFmtId="0">
      <sharedItems containsNonDate="0" containsString="0" containsBlank="1" count="1">
        <m/>
      </sharedItems>
    </cacheField>
    <cacheField name="Criteria Met to Start Antimicrobials?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655.735172569446" createdVersion="6" refreshedVersion="6" minRefreshableVersion="3" recordCount="3" xr:uid="{00000000-000A-0000-FFFF-FFFF0A000000}">
  <cacheSource type="worksheet">
    <worksheetSource name="Nov"/>
  </cacheSource>
  <cacheFields count="20">
    <cacheField name="Resident Name (Last, First)" numFmtId="0">
      <sharedItems containsNonDate="0" containsString="0" containsBlank="1" count="1">
        <m/>
      </sharedItems>
    </cacheField>
    <cacheField name="Room" numFmtId="0">
      <sharedItems containsNonDate="0" containsString="0" containsBlank="1"/>
    </cacheField>
    <cacheField name="Diagnosis" numFmtId="0">
      <sharedItems containsNonDate="0" containsBlank="1" count="4">
        <m/>
        <s v="Clostridium difficile infection" u="1"/>
        <s v="Common cold syndrome" u="1"/>
        <s v="Cellulitis, soft tissue, or wound infection" u="1"/>
      </sharedItems>
    </cacheField>
    <cacheField name="Antibiotic" numFmtId="0">
      <sharedItems containsNonDate="0" containsString="0" containsBlank="1" count="1">
        <m/>
      </sharedItems>
    </cacheField>
    <cacheField name="Antibiotic Start Location" numFmtId="0">
      <sharedItems containsNonDate="0" containsString="0" containsBlank="1"/>
    </cacheField>
    <cacheField name="Start Date" numFmtId="164">
      <sharedItems containsNonDate="0" containsString="0" containsBlank="1"/>
    </cacheField>
    <cacheField name="Stop Date" numFmtId="164">
      <sharedItems containsNonDate="0" containsString="0" containsBlank="1"/>
    </cacheField>
    <cacheField name="Days of Therapy" numFmtId="0">
      <sharedItems containsNonDate="0" containsString="0" containsBlank="1"/>
    </cacheField>
    <cacheField name="Prescriber" numFmtId="0">
      <sharedItems containsNonDate="0" containsString="0" containsBlank="1" count="1">
        <m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NonDate="0" containsString="0" containsBlank="1" count="1">
        <m/>
      </sharedItems>
    </cacheField>
    <cacheField name="Microbiology Test Date" numFmtId="164">
      <sharedItems containsNonDate="0" containsString="0" containsBlank="1"/>
    </cacheField>
    <cacheField name="Culture f/u at 48-72h?" numFmtId="164">
      <sharedItems containsNonDate="0" containsString="0" containsBlank="1"/>
    </cacheField>
    <cacheField name="Pathogen" numFmtId="0">
      <sharedItems containsNonDate="0" containsString="0" containsBlank="1"/>
    </cacheField>
    <cacheField name="Is pathoen CRE, ESBL, MRSA or VRE?" numFmtId="0">
      <sharedItems containsNonDate="0" containsString="0" containsBlank="1" count="1">
        <m/>
      </sharedItems>
    </cacheField>
    <cacheField name="Date of Final Result" numFmtId="164">
      <sharedItems containsNonDate="0" containsString="0" containsBlank="1"/>
    </cacheField>
    <cacheField name="Location of Infection Onset" numFmtId="0">
      <sharedItems containsNonDate="0" containsString="0" containsBlank="1" count="1">
        <m/>
      </sharedItems>
    </cacheField>
    <cacheField name="SBAR Usage and Completeness" numFmtId="0">
      <sharedItems containsNonDate="0" containsString="0" containsBlank="1" count="1">
        <m/>
      </sharedItems>
    </cacheField>
    <cacheField name="Criteria Met to Start Antimicrobials?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655.740509490737" createdVersion="6" refreshedVersion="6" minRefreshableVersion="3" recordCount="3" xr:uid="{00000000-000A-0000-FFFF-FFFF0B000000}">
  <cacheSource type="worksheet">
    <worksheetSource name="Dec"/>
  </cacheSource>
  <cacheFields count="20">
    <cacheField name="Resident Name (Last, First)" numFmtId="0">
      <sharedItems containsNonDate="0" containsString="0" containsBlank="1" count="1">
        <m/>
      </sharedItems>
    </cacheField>
    <cacheField name="Room" numFmtId="0">
      <sharedItems containsNonDate="0" containsString="0" containsBlank="1"/>
    </cacheField>
    <cacheField name="Diagnosis" numFmtId="0">
      <sharedItems containsNonDate="0" containsBlank="1" count="4">
        <m/>
        <s v="Clostridium difficile infection" u="1"/>
        <s v="Cellulitis, soft tissue, or wound infection" u="1"/>
        <s v="COPD exacerbation" u="1"/>
      </sharedItems>
    </cacheField>
    <cacheField name="Antibiotic" numFmtId="0">
      <sharedItems containsNonDate="0" containsString="0" containsBlank="1" count="1">
        <m/>
      </sharedItems>
    </cacheField>
    <cacheField name="Antibiotic Start Location" numFmtId="0">
      <sharedItems containsNonDate="0" containsString="0" containsBlank="1"/>
    </cacheField>
    <cacheField name="Start Date" numFmtId="164">
      <sharedItems containsNonDate="0" containsString="0" containsBlank="1"/>
    </cacheField>
    <cacheField name="Stop Date" numFmtId="164">
      <sharedItems containsNonDate="0" containsString="0" containsBlank="1"/>
    </cacheField>
    <cacheField name="Days of Therapy" numFmtId="0">
      <sharedItems containsNonDate="0" containsString="0" containsBlank="1"/>
    </cacheField>
    <cacheField name="Prescriber" numFmtId="0">
      <sharedItems containsNonDate="0" containsString="0" containsBlank="1" count="1">
        <m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NonDate="0" containsString="0" containsBlank="1" count="1">
        <m/>
      </sharedItems>
    </cacheField>
    <cacheField name="Microbiology Test Date" numFmtId="164">
      <sharedItems containsNonDate="0" containsString="0" containsBlank="1"/>
    </cacheField>
    <cacheField name="Culture f/u at 48-72h?" numFmtId="164">
      <sharedItems containsNonDate="0" containsString="0" containsBlank="1"/>
    </cacheField>
    <cacheField name="Pathogen" numFmtId="0">
      <sharedItems containsNonDate="0" containsString="0" containsBlank="1"/>
    </cacheField>
    <cacheField name="Is pathoen CRE, ESBL, MRSA or VRE?" numFmtId="0">
      <sharedItems containsNonDate="0" containsString="0" containsBlank="1" count="1">
        <m/>
      </sharedItems>
    </cacheField>
    <cacheField name="Date of Final Result" numFmtId="164">
      <sharedItems containsNonDate="0" containsString="0" containsBlank="1"/>
    </cacheField>
    <cacheField name="Location of Infection Onset" numFmtId="0">
      <sharedItems containsNonDate="0" containsString="0" containsBlank="1" count="1">
        <m/>
      </sharedItems>
    </cacheField>
    <cacheField name="SBAR Usage and Completeness" numFmtId="0">
      <sharedItems containsNonDate="0" containsString="0" containsBlank="1" count="1">
        <m/>
      </sharedItems>
    </cacheField>
    <cacheField name="Criteria Met to Start Antimicrobials?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655.679724421294" createdVersion="5" refreshedVersion="6" minRefreshableVersion="3" recordCount="3" xr:uid="{00000000-000A-0000-FFFF-FFFF01000000}">
  <cacheSource type="worksheet">
    <worksheetSource name="Jan"/>
  </cacheSource>
  <cacheFields count="20">
    <cacheField name="Resident Name (Last, First)" numFmtId="0">
      <sharedItems containsNonDate="0" containsBlank="1" count="13">
        <m/>
        <s v="G" u="1"/>
        <s v="L" u="1"/>
        <s v="E" u="1"/>
        <s v="J" u="1"/>
        <s v="C" u="1"/>
        <s v="H" u="1"/>
        <s v="A" u="1"/>
        <s v="F" u="1"/>
        <s v="K" u="1"/>
        <s v="D" u="1"/>
        <s v="I" u="1"/>
        <s v="B" u="1"/>
      </sharedItems>
    </cacheField>
    <cacheField name="Room" numFmtId="0">
      <sharedItems containsNonDate="0" containsString="0" containsBlank="1"/>
    </cacheField>
    <cacheField name="Diagnosis" numFmtId="0">
      <sharedItems containsNonDate="0" containsBlank="1" count="16">
        <m/>
        <s v="Bronchitis or tracheobronchitis" u="1"/>
        <s v="Urinary tract infection (without catheter)" u="1"/>
        <s v="PNA" u="1"/>
        <s v="Influenza" u="1"/>
        <s v="Influenza-like illness" u="1"/>
        <s v="Pneumonia" u="1"/>
        <s v="C difficile" u="1"/>
        <s v="Gastroenteritis" u="1"/>
        <s v="SSTI" u="1"/>
        <s v="Acute bronchitis or tracheobronchitis" u="1"/>
        <s v="Cellulitis, soft tissue, or wound infection" u="1"/>
        <s v="Acute bronchitis" u="1"/>
        <s v="UTI" u="1"/>
        <s v="Pharyngitis" u="1"/>
        <s v="Clostridium difficle infection" u="1"/>
      </sharedItems>
    </cacheField>
    <cacheField name="Antibiotic" numFmtId="0">
      <sharedItems containsNonDate="0" containsBlank="1" count="10">
        <m/>
        <s v="Cephalexin" u="1"/>
        <s v="Levofloxacin" u="1"/>
        <s v="Azithromycin" u="1"/>
        <s v="Nitrofurantoin" u="1"/>
        <s v="Oseltamivir" u="1"/>
        <s v="Amoxicillin-Clavulanate" u="1"/>
        <s v="Vancomycin, oral" u="1"/>
        <s v="Ciprofloxacin" u="1"/>
        <s v="vancomycin po" u="1"/>
      </sharedItems>
    </cacheField>
    <cacheField name="Antibiotic Start Location" numFmtId="0">
      <sharedItems containsNonDate="0" containsString="0" containsBlank="1"/>
    </cacheField>
    <cacheField name="Start Date" numFmtId="164">
      <sharedItems containsNonDate="0" containsString="0" containsBlank="1"/>
    </cacheField>
    <cacheField name="Stop Date" numFmtId="164">
      <sharedItems containsNonDate="0" containsString="0" containsBlank="1"/>
    </cacheField>
    <cacheField name="Days of Therapy" numFmtId="0">
      <sharedItems containsNonDate="0" containsString="0" containsBlank="1"/>
    </cacheField>
    <cacheField name="Prescriber" numFmtId="0">
      <sharedItems containsNonDate="0" containsBlank="1" count="6">
        <m/>
        <s v="Dr. Rhea" u="1"/>
        <s v="Dr. Gripe" u="1"/>
        <s v="Dr. Peni" u="1"/>
        <s v="Dr. Lexin" u="1"/>
        <s v="PA Cillin" u="1"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NonDate="0" containsBlank="1" count="7">
        <m/>
        <s v="Stool culture" u="1"/>
        <s v="Nasopharyngeal swab" u="1"/>
        <s v="Clostridium difficle assay" u="1"/>
        <s v="Urinalysis and reflex culture and sensitivities" u="1"/>
        <s v="Urinalysis and relfex culture and sensitivities" u="1"/>
        <s v="Test not sent" u="1"/>
      </sharedItems>
    </cacheField>
    <cacheField name="Microbiology Test Date" numFmtId="164">
      <sharedItems containsNonDate="0" containsString="0" containsBlank="1"/>
    </cacheField>
    <cacheField name="Culture f/u at 48-72h?" numFmtId="164">
      <sharedItems containsNonDate="0" containsString="0" containsBlank="1"/>
    </cacheField>
    <cacheField name="Pathogen" numFmtId="0">
      <sharedItems containsNonDate="0" containsString="0" containsBlank="1"/>
    </cacheField>
    <cacheField name="Is pathoen CRE, ESBL, MRSA or VRE?" numFmtId="0">
      <sharedItems containsNonDate="0" containsBlank="1" count="4">
        <m/>
        <s v="CRE" u="1"/>
        <s v="No" u="1"/>
        <s v="ESBL" u="1"/>
      </sharedItems>
    </cacheField>
    <cacheField name="Date of Final Result" numFmtId="164">
      <sharedItems containsNonDate="0" containsString="0" containsBlank="1"/>
    </cacheField>
    <cacheField name="Location of Infection Onset" numFmtId="0">
      <sharedItems containsNonDate="0" containsBlank="1" count="4">
        <m/>
        <s v="Community" u="1"/>
        <s v="Indeterminant" u="1"/>
        <s v="Facility" u="1"/>
      </sharedItems>
    </cacheField>
    <cacheField name="SBAR Usage and Completeness" numFmtId="0">
      <sharedItems containsNonDate="0" containsBlank="1" count="6">
        <m/>
        <s v="SBAR used but incomplete" u="1"/>
        <s v="SBAR not available for this infection" u="1"/>
        <s v="Not applicable" u="1"/>
        <s v="SBAR used and complete" u="1"/>
        <s v="SBAR not used" u="1"/>
      </sharedItems>
    </cacheField>
    <cacheField name="Criteria Met to Start Antimicrobials?" numFmtId="0">
      <sharedItems containsNonDate="0" containsBlank="1" count="5">
        <m/>
        <s v="No" u="1"/>
        <s v="Not applicable" u="1"/>
        <s v="Cannot be determined" u="1"/>
        <s v="Yes" u="1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655.687684490738" createdVersion="6" refreshedVersion="6" minRefreshableVersion="3" recordCount="3" xr:uid="{00000000-000A-0000-FFFF-FFFF02000000}">
  <cacheSource type="worksheet">
    <worksheetSource name="Mar"/>
  </cacheSource>
  <cacheFields count="20">
    <cacheField name="Resident Name (Last, First)" numFmtId="0">
      <sharedItems containsNonDate="0" containsString="0" containsBlank="1" count="1">
        <m/>
      </sharedItems>
    </cacheField>
    <cacheField name="Room" numFmtId="0">
      <sharedItems containsNonDate="0" containsString="0" containsBlank="1"/>
    </cacheField>
    <cacheField name="Diagnosis" numFmtId="0">
      <sharedItems containsNonDate="0" containsBlank="1" count="5">
        <m/>
        <s v="Clostridium difficile infection" u="1"/>
        <s v="Gastroenteritis" u="1"/>
        <s v="Acute bronchitis or tracheobronchitis" u="1"/>
        <s v="Clostridium difficle infection" u="1"/>
      </sharedItems>
    </cacheField>
    <cacheField name="Antibiotic" numFmtId="0">
      <sharedItems containsNonDate="0" containsBlank="1" count="2">
        <m/>
        <s v="amoxicillin" u="1"/>
      </sharedItems>
    </cacheField>
    <cacheField name="Antibiotic Start Location" numFmtId="0">
      <sharedItems containsNonDate="0" containsString="0" containsBlank="1"/>
    </cacheField>
    <cacheField name="Start Date" numFmtId="164">
      <sharedItems containsNonDate="0" containsString="0" containsBlank="1"/>
    </cacheField>
    <cacheField name="Stop Date" numFmtId="164">
      <sharedItems containsNonDate="0" containsString="0" containsBlank="1"/>
    </cacheField>
    <cacheField name="Days of Therapy" numFmtId="0">
      <sharedItems containsNonDate="0" containsString="0" containsBlank="1"/>
    </cacheField>
    <cacheField name="Prescriber" numFmtId="0">
      <sharedItems containsNonDate="0" containsString="0" containsBlank="1" count="1">
        <m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NonDate="0" containsString="0" containsBlank="1" count="1">
        <m/>
      </sharedItems>
    </cacheField>
    <cacheField name="Microbiology Test Date" numFmtId="164">
      <sharedItems containsNonDate="0" containsString="0" containsBlank="1"/>
    </cacheField>
    <cacheField name="Culture f/u at 48-72h?" numFmtId="164">
      <sharedItems containsNonDate="0" containsString="0" containsBlank="1"/>
    </cacheField>
    <cacheField name="Pathogen" numFmtId="0">
      <sharedItems containsNonDate="0" containsString="0" containsBlank="1"/>
    </cacheField>
    <cacheField name="Is pathoen CRE, ESBL, MRSA or VRE?" numFmtId="0">
      <sharedItems containsNonDate="0" containsString="0" containsBlank="1" count="1">
        <m/>
      </sharedItems>
    </cacheField>
    <cacheField name="Date of Final Result" numFmtId="164">
      <sharedItems containsNonDate="0" containsString="0" containsBlank="1"/>
    </cacheField>
    <cacheField name="Location of Infection Onset" numFmtId="0">
      <sharedItems containsNonDate="0" containsString="0" containsBlank="1" count="1">
        <m/>
      </sharedItems>
    </cacheField>
    <cacheField name="SBAR Usage and Completeness" numFmtId="0">
      <sharedItems containsNonDate="0" containsString="0" containsBlank="1" count="1">
        <m/>
      </sharedItems>
    </cacheField>
    <cacheField name="Criteria Met to Start Antimicrobials?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655.695116898147" createdVersion="6" refreshedVersion="6" minRefreshableVersion="3" recordCount="1" xr:uid="{00000000-000A-0000-FFFF-FFFF03000000}">
  <cacheSource type="worksheet">
    <worksheetSource name="Apr"/>
  </cacheSource>
  <cacheFields count="20">
    <cacheField name="Resident Name (Last, First)" numFmtId="0">
      <sharedItems containsNonDate="0" containsString="0" containsBlank="1" count="1">
        <m/>
      </sharedItems>
    </cacheField>
    <cacheField name="Room" numFmtId="0">
      <sharedItems containsNonDate="0" containsString="0" containsBlank="1"/>
    </cacheField>
    <cacheField name="Diagnosis" numFmtId="0">
      <sharedItems containsNonDate="0" containsBlank="1" count="2">
        <m/>
        <s v="Clostridium difficile infection" u="1"/>
      </sharedItems>
    </cacheField>
    <cacheField name="Antibiotic" numFmtId="0">
      <sharedItems containsNonDate="0" containsString="0" containsBlank="1" count="1">
        <m/>
      </sharedItems>
    </cacheField>
    <cacheField name="Antibiotic Start Location" numFmtId="0">
      <sharedItems containsNonDate="0" containsString="0" containsBlank="1"/>
    </cacheField>
    <cacheField name="Start Date" numFmtId="164">
      <sharedItems containsNonDate="0" containsString="0" containsBlank="1"/>
    </cacheField>
    <cacheField name="Stop Date" numFmtId="164">
      <sharedItems containsNonDate="0" containsString="0" containsBlank="1"/>
    </cacheField>
    <cacheField name="Days of Therapy" numFmtId="0">
      <sharedItems containsNonDate="0" containsString="0" containsBlank="1"/>
    </cacheField>
    <cacheField name="Prescriber" numFmtId="0">
      <sharedItems containsNonDate="0" containsString="0" containsBlank="1" count="1">
        <m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NonDate="0" containsString="0" containsBlank="1" count="1">
        <m/>
      </sharedItems>
    </cacheField>
    <cacheField name="Microbiology Test Date" numFmtId="164">
      <sharedItems containsNonDate="0" containsString="0" containsBlank="1"/>
    </cacheField>
    <cacheField name="Culture f/u at 48-72h?" numFmtId="164">
      <sharedItems containsNonDate="0" containsString="0" containsBlank="1"/>
    </cacheField>
    <cacheField name="Pathogen" numFmtId="0">
      <sharedItems containsNonDate="0" containsString="0" containsBlank="1"/>
    </cacheField>
    <cacheField name="Is pathoen CRE, ESBL, MRSA or VRE?" numFmtId="0">
      <sharedItems containsNonDate="0" containsString="0" containsBlank="1" count="1">
        <m/>
      </sharedItems>
    </cacheField>
    <cacheField name="Date of Final Result" numFmtId="164">
      <sharedItems containsNonDate="0" containsString="0" containsBlank="1"/>
    </cacheField>
    <cacheField name="Location of Infection Onset" numFmtId="0">
      <sharedItems containsNonDate="0" containsString="0" containsBlank="1" count="1">
        <m/>
      </sharedItems>
    </cacheField>
    <cacheField name="SBAR Usage and Completeness" numFmtId="0">
      <sharedItems containsNonDate="0" containsString="0" containsBlank="1" count="1">
        <m/>
      </sharedItems>
    </cacheField>
    <cacheField name="Criteria Met to Start Antimicrobials?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655.699882060188" createdVersion="6" refreshedVersion="6" minRefreshableVersion="3" recordCount="1" xr:uid="{00000000-000A-0000-FFFF-FFFF04000000}">
  <cacheSource type="worksheet">
    <worksheetSource name="May"/>
  </cacheSource>
  <cacheFields count="20">
    <cacheField name="Resident Name (Last, First)" numFmtId="0">
      <sharedItems containsNonDate="0" containsString="0" containsBlank="1" count="1">
        <m/>
      </sharedItems>
    </cacheField>
    <cacheField name="Room" numFmtId="0">
      <sharedItems containsNonDate="0" containsString="0" containsBlank="1"/>
    </cacheField>
    <cacheField name="Diagnosis" numFmtId="0">
      <sharedItems containsNonDate="0" containsBlank="1" count="2">
        <m/>
        <s v="Clostridium difficile infection" u="1"/>
      </sharedItems>
    </cacheField>
    <cacheField name="Antibiotic" numFmtId="0">
      <sharedItems containsNonDate="0" containsString="0" containsBlank="1" count="1">
        <m/>
      </sharedItems>
    </cacheField>
    <cacheField name="Antibiotic Start Location" numFmtId="0">
      <sharedItems containsNonDate="0" containsString="0" containsBlank="1"/>
    </cacheField>
    <cacheField name="Start Date" numFmtId="164">
      <sharedItems containsNonDate="0" containsString="0" containsBlank="1"/>
    </cacheField>
    <cacheField name="Stop Date" numFmtId="164">
      <sharedItems containsNonDate="0" containsString="0" containsBlank="1"/>
    </cacheField>
    <cacheField name="Days of Therapy" numFmtId="0">
      <sharedItems containsNonDate="0" containsString="0" containsBlank="1"/>
    </cacheField>
    <cacheField name="Prescriber" numFmtId="0">
      <sharedItems containsNonDate="0" containsString="0" containsBlank="1" count="1">
        <m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NonDate="0" containsString="0" containsBlank="1" count="1">
        <m/>
      </sharedItems>
    </cacheField>
    <cacheField name="Microbiology Test Date" numFmtId="164">
      <sharedItems containsNonDate="0" containsString="0" containsBlank="1"/>
    </cacheField>
    <cacheField name="Culture f/u at 48-72h?" numFmtId="164">
      <sharedItems containsNonDate="0" containsString="0" containsBlank="1"/>
    </cacheField>
    <cacheField name="Pathogen" numFmtId="0">
      <sharedItems containsNonDate="0" containsString="0" containsBlank="1"/>
    </cacheField>
    <cacheField name="Is pathoen CRE, ESBL, MRSA or VRE?" numFmtId="0">
      <sharedItems containsNonDate="0" containsString="0" containsBlank="1" count="1">
        <m/>
      </sharedItems>
    </cacheField>
    <cacheField name="Date of Final Result" numFmtId="164">
      <sharedItems containsNonDate="0" containsString="0" containsBlank="1"/>
    </cacheField>
    <cacheField name="Location of Infection Onset" numFmtId="0">
      <sharedItems containsNonDate="0" containsString="0" containsBlank="1" count="1">
        <m/>
      </sharedItems>
    </cacheField>
    <cacheField name="SBAR Usage and Completeness" numFmtId="0">
      <sharedItems containsNonDate="0" containsString="0" containsBlank="1" count="1">
        <m/>
      </sharedItems>
    </cacheField>
    <cacheField name="Criteria Met to Start Antimicrobials?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655.704435995372" createdVersion="6" refreshedVersion="6" minRefreshableVersion="3" recordCount="1" xr:uid="{00000000-000A-0000-FFFF-FFFF05000000}">
  <cacheSource type="worksheet">
    <worksheetSource name="Jun"/>
  </cacheSource>
  <cacheFields count="20">
    <cacheField name="Resident Name (Last, First)" numFmtId="0">
      <sharedItems containsNonDate="0" containsString="0" containsBlank="1" count="1">
        <m/>
      </sharedItems>
    </cacheField>
    <cacheField name="Room" numFmtId="0">
      <sharedItems containsNonDate="0" containsString="0" containsBlank="1"/>
    </cacheField>
    <cacheField name="Diagnosis" numFmtId="0">
      <sharedItems containsNonDate="0" containsBlank="1" count="2">
        <m/>
        <s v="Clostridium difficile infection" u="1"/>
      </sharedItems>
    </cacheField>
    <cacheField name="Antibiotic" numFmtId="0">
      <sharedItems containsNonDate="0" containsString="0" containsBlank="1" count="1">
        <m/>
      </sharedItems>
    </cacheField>
    <cacheField name="Antibiotic Start Location" numFmtId="0">
      <sharedItems containsNonDate="0" containsString="0" containsBlank="1"/>
    </cacheField>
    <cacheField name="Start Date" numFmtId="164">
      <sharedItems containsNonDate="0" containsString="0" containsBlank="1"/>
    </cacheField>
    <cacheField name="Stop Date" numFmtId="164">
      <sharedItems containsNonDate="0" containsString="0" containsBlank="1"/>
    </cacheField>
    <cacheField name="Days of Therapy" numFmtId="0">
      <sharedItems containsNonDate="0" containsString="0" containsBlank="1"/>
    </cacheField>
    <cacheField name="Prescriber" numFmtId="0">
      <sharedItems containsNonDate="0" containsString="0" containsBlank="1" count="1">
        <m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NonDate="0" containsString="0" containsBlank="1" count="1">
        <m/>
      </sharedItems>
    </cacheField>
    <cacheField name="Microbiology Test Date" numFmtId="164">
      <sharedItems containsNonDate="0" containsString="0" containsBlank="1"/>
    </cacheField>
    <cacheField name="Culture f/u at 48-72h?" numFmtId="164">
      <sharedItems containsNonDate="0" containsString="0" containsBlank="1"/>
    </cacheField>
    <cacheField name="Pathogen" numFmtId="0">
      <sharedItems containsNonDate="0" containsString="0" containsBlank="1"/>
    </cacheField>
    <cacheField name="Is pathoen CRE, ESBL, MRSA or VRE?" numFmtId="0">
      <sharedItems containsNonDate="0" containsString="0" containsBlank="1" count="1">
        <m/>
      </sharedItems>
    </cacheField>
    <cacheField name="Date of Final Result" numFmtId="164">
      <sharedItems containsNonDate="0" containsString="0" containsBlank="1"/>
    </cacheField>
    <cacheField name="Location of Infection Onset" numFmtId="0">
      <sharedItems containsNonDate="0" containsString="0" containsBlank="1" count="1">
        <m/>
      </sharedItems>
    </cacheField>
    <cacheField name="SBAR Usage and Completeness" numFmtId="0">
      <sharedItems containsNonDate="0" containsString="0" containsBlank="1" count="1">
        <m/>
      </sharedItems>
    </cacheField>
    <cacheField name="Criteria Met to Start Antimicrobials?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655.710682291668" createdVersion="6" refreshedVersion="6" minRefreshableVersion="3" recordCount="1" xr:uid="{00000000-000A-0000-FFFF-FFFF06000000}">
  <cacheSource type="worksheet">
    <worksheetSource name="Jul"/>
  </cacheSource>
  <cacheFields count="20">
    <cacheField name="Resident Name (Last, First)" numFmtId="0">
      <sharedItems containsNonDate="0" containsString="0" containsBlank="1" count="1">
        <m/>
      </sharedItems>
    </cacheField>
    <cacheField name="Room" numFmtId="0">
      <sharedItems containsNonDate="0" containsString="0" containsBlank="1"/>
    </cacheField>
    <cacheField name="Diagnosis" numFmtId="0">
      <sharedItems containsNonDate="0" containsBlank="1" count="2">
        <m/>
        <s v="Clostridium difficile infection" u="1"/>
      </sharedItems>
    </cacheField>
    <cacheField name="Antibiotic" numFmtId="0">
      <sharedItems containsNonDate="0" containsString="0" containsBlank="1" count="1">
        <m/>
      </sharedItems>
    </cacheField>
    <cacheField name="Antibiotic Start Location" numFmtId="0">
      <sharedItems containsNonDate="0" containsString="0" containsBlank="1"/>
    </cacheField>
    <cacheField name="Start Date" numFmtId="164">
      <sharedItems containsNonDate="0" containsString="0" containsBlank="1"/>
    </cacheField>
    <cacheField name="Stop Date" numFmtId="164">
      <sharedItems containsNonDate="0" containsString="0" containsBlank="1"/>
    </cacheField>
    <cacheField name="Days of Therapy" numFmtId="0">
      <sharedItems containsNonDate="0" containsString="0" containsBlank="1"/>
    </cacheField>
    <cacheField name="Prescriber" numFmtId="0">
      <sharedItems containsNonDate="0" containsString="0" containsBlank="1" count="1">
        <m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NonDate="0" containsString="0" containsBlank="1" count="1">
        <m/>
      </sharedItems>
    </cacheField>
    <cacheField name="Microbiology Test Date" numFmtId="164">
      <sharedItems containsNonDate="0" containsString="0" containsBlank="1"/>
    </cacheField>
    <cacheField name="Culture f/u at 48-72h?" numFmtId="164">
      <sharedItems containsNonDate="0" containsString="0" containsBlank="1"/>
    </cacheField>
    <cacheField name="Pathogen" numFmtId="0">
      <sharedItems containsNonDate="0" containsString="0" containsBlank="1"/>
    </cacheField>
    <cacheField name="Is pathoen CRE, ESBL, MRSA or VRE?" numFmtId="0">
      <sharedItems containsNonDate="0" containsString="0" containsBlank="1" count="1">
        <m/>
      </sharedItems>
    </cacheField>
    <cacheField name="Date of Final Result" numFmtId="164">
      <sharedItems containsNonDate="0" containsString="0" containsBlank="1"/>
    </cacheField>
    <cacheField name="Location of Infection Onset" numFmtId="0">
      <sharedItems containsNonDate="0" containsString="0" containsBlank="1" count="1">
        <m/>
      </sharedItems>
    </cacheField>
    <cacheField name="SBAR Usage and Completeness" numFmtId="0">
      <sharedItems containsNonDate="0" containsString="0" containsBlank="1" count="1">
        <m/>
      </sharedItems>
    </cacheField>
    <cacheField name="Criteria Met to Start Antimicrobials?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655.717514814816" createdVersion="6" refreshedVersion="6" minRefreshableVersion="3" recordCount="1" xr:uid="{00000000-000A-0000-FFFF-FFFF07000000}">
  <cacheSource type="worksheet">
    <worksheetSource name="Aug"/>
  </cacheSource>
  <cacheFields count="20">
    <cacheField name="Resident Name (Last, First)" numFmtId="0">
      <sharedItems containsNonDate="0" containsString="0" containsBlank="1" count="1">
        <m/>
      </sharedItems>
    </cacheField>
    <cacheField name="Room" numFmtId="0">
      <sharedItems containsNonDate="0" containsString="0" containsBlank="1"/>
    </cacheField>
    <cacheField name="Diagnosis" numFmtId="0">
      <sharedItems containsNonDate="0" containsBlank="1" count="2">
        <m/>
        <s v="Clostridium difficile infection" u="1"/>
      </sharedItems>
    </cacheField>
    <cacheField name="Antibiotic" numFmtId="0">
      <sharedItems containsNonDate="0" containsString="0" containsBlank="1" count="1">
        <m/>
      </sharedItems>
    </cacheField>
    <cacheField name="Antibiotic Start Location" numFmtId="0">
      <sharedItems containsNonDate="0" containsString="0" containsBlank="1"/>
    </cacheField>
    <cacheField name="Start Date" numFmtId="164">
      <sharedItems containsNonDate="0" containsString="0" containsBlank="1"/>
    </cacheField>
    <cacheField name="Stop Date" numFmtId="164">
      <sharedItems containsNonDate="0" containsString="0" containsBlank="1"/>
    </cacheField>
    <cacheField name="Days of Therapy" numFmtId="0">
      <sharedItems containsNonDate="0" containsString="0" containsBlank="1"/>
    </cacheField>
    <cacheField name="Prescriber" numFmtId="0">
      <sharedItems containsNonDate="0" containsString="0" containsBlank="1" count="1">
        <m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NonDate="0" containsString="0" containsBlank="1" count="1">
        <m/>
      </sharedItems>
    </cacheField>
    <cacheField name="Microbiology Test Date" numFmtId="164">
      <sharedItems containsNonDate="0" containsString="0" containsBlank="1"/>
    </cacheField>
    <cacheField name="Culture f/u at 48-72h?" numFmtId="164">
      <sharedItems containsNonDate="0" containsString="0" containsBlank="1"/>
    </cacheField>
    <cacheField name="Pathogen" numFmtId="0">
      <sharedItems containsNonDate="0" containsString="0" containsBlank="1"/>
    </cacheField>
    <cacheField name="Is pathoen CRE, ESBL, MRSA or VRE?" numFmtId="0">
      <sharedItems containsNonDate="0" containsString="0" containsBlank="1" count="1">
        <m/>
      </sharedItems>
    </cacheField>
    <cacheField name="Date of Final Result" numFmtId="164">
      <sharedItems containsNonDate="0" containsString="0" containsBlank="1"/>
    </cacheField>
    <cacheField name="Location of Infection Onset" numFmtId="0">
      <sharedItems containsNonDate="0" containsString="0" containsBlank="1" count="1">
        <m/>
      </sharedItems>
    </cacheField>
    <cacheField name="SBAR Usage and Completeness" numFmtId="0">
      <sharedItems containsNonDate="0" containsString="0" containsBlank="1" count="1">
        <m/>
      </sharedItems>
    </cacheField>
    <cacheField name="Criteria Met to Start Antimicrobials?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655.723320138888" createdVersion="6" refreshedVersion="6" minRefreshableVersion="3" recordCount="1" xr:uid="{00000000-000A-0000-FFFF-FFFF08000000}">
  <cacheSource type="worksheet">
    <worksheetSource name="Sep"/>
  </cacheSource>
  <cacheFields count="20">
    <cacheField name="Resident Name (Last, First)" numFmtId="0">
      <sharedItems containsNonDate="0" containsString="0" containsBlank="1" count="1">
        <m/>
      </sharedItems>
    </cacheField>
    <cacheField name="Room" numFmtId="0">
      <sharedItems containsNonDate="0" containsString="0" containsBlank="1"/>
    </cacheField>
    <cacheField name="Diagnosis" numFmtId="0">
      <sharedItems containsNonDate="0" containsBlank="1" count="2">
        <m/>
        <s v="Clostridium difficile infection" u="1"/>
      </sharedItems>
    </cacheField>
    <cacheField name="Antibiotic" numFmtId="0">
      <sharedItems containsNonDate="0" containsString="0" containsBlank="1" count="1">
        <m/>
      </sharedItems>
    </cacheField>
    <cacheField name="Antibiotic Start Location" numFmtId="0">
      <sharedItems containsNonDate="0" containsString="0" containsBlank="1"/>
    </cacheField>
    <cacheField name="Start Date" numFmtId="164">
      <sharedItems containsNonDate="0" containsString="0" containsBlank="1"/>
    </cacheField>
    <cacheField name="Stop Date" numFmtId="164">
      <sharedItems containsNonDate="0" containsString="0" containsBlank="1"/>
    </cacheField>
    <cacheField name="Days of Therapy" numFmtId="0">
      <sharedItems containsNonDate="0" containsString="0" containsBlank="1"/>
    </cacheField>
    <cacheField name="Prescriber" numFmtId="0">
      <sharedItems containsNonDate="0" containsString="0" containsBlank="1" count="1">
        <m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NonDate="0" containsString="0" containsBlank="1" count="1">
        <m/>
      </sharedItems>
    </cacheField>
    <cacheField name="Microbiology Test Date" numFmtId="164">
      <sharedItems containsNonDate="0" containsString="0" containsBlank="1"/>
    </cacheField>
    <cacheField name="Culture f/u at 48-72h?" numFmtId="164">
      <sharedItems containsNonDate="0" containsString="0" containsBlank="1"/>
    </cacheField>
    <cacheField name="Pathogen" numFmtId="0">
      <sharedItems containsNonDate="0" containsString="0" containsBlank="1"/>
    </cacheField>
    <cacheField name="Is pathoen CRE, ESBL, MRSA or VRE?" numFmtId="0">
      <sharedItems containsNonDate="0" containsString="0" containsBlank="1" count="1">
        <m/>
      </sharedItems>
    </cacheField>
    <cacheField name="Date of Final Result" numFmtId="164">
      <sharedItems containsNonDate="0" containsString="0" containsBlank="1"/>
    </cacheField>
    <cacheField name="Location of Infection Onset" numFmtId="0">
      <sharedItems containsNonDate="0" containsString="0" containsBlank="1" count="1">
        <m/>
      </sharedItems>
    </cacheField>
    <cacheField name="SBAR Usage and Completeness" numFmtId="0">
      <sharedItems containsNonDate="0" containsString="0" containsBlank="1" count="1">
        <m/>
      </sharedItems>
    </cacheField>
    <cacheField name="Criteria Met to Start Antimicrobials?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x v="0"/>
    <m/>
    <x v="0"/>
    <x v="0"/>
    <m/>
    <m/>
    <m/>
    <m/>
    <x v="0"/>
    <m/>
    <x v="0"/>
    <m/>
    <m/>
    <m/>
    <x v="0"/>
    <m/>
    <x v="0"/>
    <x v="0"/>
    <x v="0"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">
  <r>
    <x v="0"/>
    <m/>
    <x v="0"/>
    <x v="0"/>
    <m/>
    <m/>
    <m/>
    <m/>
    <x v="0"/>
    <m/>
    <x v="0"/>
    <m/>
    <m/>
    <m/>
    <x v="0"/>
    <m/>
    <x v="0"/>
    <x v="0"/>
    <x v="0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3">
  <r>
    <x v="0"/>
    <m/>
    <x v="0"/>
    <x v="0"/>
    <m/>
    <m/>
    <m/>
    <m/>
    <x v="0"/>
    <m/>
    <x v="0"/>
    <m/>
    <m/>
    <m/>
    <x v="0"/>
    <m/>
    <x v="0"/>
    <x v="0"/>
    <x v="0"/>
    <m/>
  </r>
  <r>
    <x v="0"/>
    <m/>
    <x v="0"/>
    <x v="0"/>
    <m/>
    <m/>
    <m/>
    <m/>
    <x v="0"/>
    <m/>
    <x v="0"/>
    <m/>
    <m/>
    <m/>
    <x v="0"/>
    <m/>
    <x v="0"/>
    <x v="0"/>
    <x v="0"/>
    <m/>
  </r>
  <r>
    <x v="0"/>
    <m/>
    <x v="0"/>
    <x v="0"/>
    <m/>
    <m/>
    <m/>
    <m/>
    <x v="0"/>
    <m/>
    <x v="0"/>
    <m/>
    <m/>
    <m/>
    <x v="0"/>
    <m/>
    <x v="0"/>
    <x v="0"/>
    <x v="0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3">
  <r>
    <x v="0"/>
    <m/>
    <x v="0"/>
    <x v="0"/>
    <m/>
    <m/>
    <m/>
    <m/>
    <x v="0"/>
    <m/>
    <x v="0"/>
    <m/>
    <m/>
    <m/>
    <x v="0"/>
    <m/>
    <x v="0"/>
    <x v="0"/>
    <x v="0"/>
    <m/>
  </r>
  <r>
    <x v="0"/>
    <m/>
    <x v="0"/>
    <x v="0"/>
    <m/>
    <m/>
    <m/>
    <m/>
    <x v="0"/>
    <m/>
    <x v="0"/>
    <m/>
    <m/>
    <m/>
    <x v="0"/>
    <m/>
    <x v="0"/>
    <x v="0"/>
    <x v="0"/>
    <m/>
  </r>
  <r>
    <x v="0"/>
    <m/>
    <x v="0"/>
    <x v="0"/>
    <m/>
    <m/>
    <m/>
    <m/>
    <x v="0"/>
    <m/>
    <x v="0"/>
    <m/>
    <m/>
    <m/>
    <x v="0"/>
    <m/>
    <x v="0"/>
    <x v="0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">
  <r>
    <x v="0"/>
    <m/>
    <x v="0"/>
    <x v="0"/>
    <m/>
    <m/>
    <m/>
    <m/>
    <x v="0"/>
    <m/>
    <x v="0"/>
    <m/>
    <m/>
    <m/>
    <x v="0"/>
    <m/>
    <x v="0"/>
    <x v="0"/>
    <x v="0"/>
    <m/>
  </r>
  <r>
    <x v="0"/>
    <m/>
    <x v="0"/>
    <x v="0"/>
    <m/>
    <m/>
    <m/>
    <m/>
    <x v="0"/>
    <m/>
    <x v="0"/>
    <m/>
    <m/>
    <m/>
    <x v="0"/>
    <m/>
    <x v="0"/>
    <x v="0"/>
    <x v="0"/>
    <m/>
  </r>
  <r>
    <x v="0"/>
    <m/>
    <x v="0"/>
    <x v="0"/>
    <m/>
    <m/>
    <m/>
    <m/>
    <x v="0"/>
    <m/>
    <x v="0"/>
    <m/>
    <m/>
    <m/>
    <x v="0"/>
    <m/>
    <x v="0"/>
    <x v="0"/>
    <x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">
  <r>
    <x v="0"/>
    <m/>
    <x v="0"/>
    <x v="0"/>
    <m/>
    <m/>
    <m/>
    <m/>
    <x v="0"/>
    <m/>
    <x v="0"/>
    <m/>
    <m/>
    <m/>
    <x v="0"/>
    <m/>
    <x v="0"/>
    <x v="0"/>
    <x v="0"/>
    <m/>
  </r>
  <r>
    <x v="0"/>
    <m/>
    <x v="0"/>
    <x v="0"/>
    <m/>
    <m/>
    <m/>
    <m/>
    <x v="0"/>
    <m/>
    <x v="0"/>
    <m/>
    <m/>
    <m/>
    <x v="0"/>
    <m/>
    <x v="0"/>
    <x v="0"/>
    <x v="0"/>
    <m/>
  </r>
  <r>
    <x v="0"/>
    <m/>
    <x v="0"/>
    <x v="0"/>
    <m/>
    <m/>
    <m/>
    <m/>
    <x v="0"/>
    <m/>
    <x v="0"/>
    <m/>
    <m/>
    <m/>
    <x v="0"/>
    <m/>
    <x v="0"/>
    <x v="0"/>
    <x v="0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">
  <r>
    <x v="0"/>
    <m/>
    <x v="0"/>
    <x v="0"/>
    <m/>
    <m/>
    <m/>
    <m/>
    <x v="0"/>
    <m/>
    <x v="0"/>
    <m/>
    <m/>
    <m/>
    <x v="0"/>
    <m/>
    <x v="0"/>
    <x v="0"/>
    <x v="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">
  <r>
    <x v="0"/>
    <m/>
    <x v="0"/>
    <x v="0"/>
    <m/>
    <m/>
    <m/>
    <m/>
    <x v="0"/>
    <m/>
    <x v="0"/>
    <m/>
    <m/>
    <m/>
    <x v="0"/>
    <m/>
    <x v="0"/>
    <x v="0"/>
    <x v="0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">
  <r>
    <x v="0"/>
    <m/>
    <x v="0"/>
    <x v="0"/>
    <m/>
    <m/>
    <m/>
    <m/>
    <x v="0"/>
    <m/>
    <x v="0"/>
    <m/>
    <m/>
    <m/>
    <x v="0"/>
    <m/>
    <x v="0"/>
    <x v="0"/>
    <x v="0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">
  <r>
    <x v="0"/>
    <m/>
    <x v="0"/>
    <x v="0"/>
    <m/>
    <m/>
    <m/>
    <m/>
    <x v="0"/>
    <m/>
    <x v="0"/>
    <m/>
    <m/>
    <m/>
    <x v="0"/>
    <m/>
    <x v="0"/>
    <x v="0"/>
    <x v="0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">
  <r>
    <x v="0"/>
    <m/>
    <x v="0"/>
    <x v="0"/>
    <m/>
    <m/>
    <m/>
    <m/>
    <x v="0"/>
    <m/>
    <x v="0"/>
    <m/>
    <m/>
    <m/>
    <x v="0"/>
    <m/>
    <x v="0"/>
    <x v="0"/>
    <x v="0"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">
  <r>
    <x v="0"/>
    <m/>
    <x v="0"/>
    <x v="0"/>
    <m/>
    <m/>
    <m/>
    <m/>
    <x v="0"/>
    <m/>
    <x v="0"/>
    <m/>
    <m/>
    <m/>
    <x v="0"/>
    <m/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PivotTable9" cacheId="1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D5" firstHeaderRow="1" firstDataRow="2" firstDataCol="1"/>
  <pivotFields count="20">
    <pivotField showAll="0" defaultSubtotal="0"/>
    <pivotField showAll="0"/>
    <pivotField showAll="0"/>
    <pivotField axis="axisRow" dataField="1" showAll="0">
      <items count="11">
        <item m="1" x="6"/>
        <item m="1" x="3"/>
        <item m="1" x="1"/>
        <item m="1" x="8"/>
        <item m="1" x="4"/>
        <item m="1" x="9"/>
        <item m="1" x="5"/>
        <item m="1" x="2"/>
        <item x="0"/>
        <item m="1" x="7"/>
        <item t="default"/>
      </items>
    </pivotField>
    <pivotField showAll="0" defaultSubtotal="0"/>
    <pivotField numFmtId="164" showAll="0"/>
    <pivotField numFmtId="164" showAll="0"/>
    <pivotField showAll="0"/>
    <pivotField axis="axisCol" showAll="0">
      <items count="7">
        <item m="1" x="4"/>
        <item m="1" x="3"/>
        <item m="1" x="5"/>
        <item m="1" x="2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 v="8"/>
    </i>
    <i t="grand">
      <x/>
    </i>
  </rowItems>
  <colFields count="1">
    <field x="8"/>
  </colFields>
  <colItems count="2">
    <i>
      <x v="5"/>
    </i>
    <i t="grand">
      <x/>
    </i>
  </colItems>
  <dataFields count="1">
    <dataField name="ABX by Prescribers" fld="3" subtotal="count" baseField="0" baseItem="0"/>
  </dataFields>
  <formats count="14">
    <format dxfId="766">
      <pivotArea type="origin" dataOnly="0" labelOnly="1" outline="0" fieldPosition="0"/>
    </format>
    <format dxfId="765">
      <pivotArea dataOnly="0" labelOnly="1" fieldPosition="0">
        <references count="1">
          <reference field="8" count="0"/>
        </references>
      </pivotArea>
    </format>
    <format dxfId="764">
      <pivotArea dataOnly="0" labelOnly="1" grandCol="1" outline="0" fieldPosition="0"/>
    </format>
    <format dxfId="763">
      <pivotArea type="origin" dataOnly="0" labelOnly="1" outline="0" fieldPosition="0"/>
    </format>
    <format dxfId="762">
      <pivotArea field="3" type="button" dataOnly="0" labelOnly="1" outline="0" axis="axisRow" fieldPosition="0"/>
    </format>
    <format dxfId="761">
      <pivotArea field="8" type="button" dataOnly="0" labelOnly="1" outline="0" axis="axisCol" fieldPosition="0"/>
    </format>
    <format dxfId="760">
      <pivotArea collapsedLevelsAreSubtotals="1" fieldPosition="0">
        <references count="1">
          <reference field="3" count="1">
            <x v="6"/>
          </reference>
        </references>
      </pivotArea>
    </format>
    <format dxfId="759">
      <pivotArea dataOnly="0" labelOnly="1" fieldPosition="0">
        <references count="1">
          <reference field="3" count="1">
            <x v="6"/>
          </reference>
        </references>
      </pivotArea>
    </format>
    <format dxfId="758">
      <pivotArea type="origin" dataOnly="0" labelOnly="1" outline="0" fieldPosition="0"/>
    </format>
    <format dxfId="757">
      <pivotArea type="origin" dataOnly="0" labelOnly="1" outline="0" fieldPosition="0"/>
    </format>
    <format dxfId="756">
      <pivotArea type="origin" dataOnly="0" labelOnly="1" outline="0" fieldPosition="0"/>
    </format>
    <format dxfId="755">
      <pivotArea type="origin" dataOnly="0" labelOnly="1" outline="0" fieldPosition="0"/>
    </format>
    <format dxfId="754">
      <pivotArea type="origin" dataOnly="0" labelOnly="1" outline="0" fieldPosition="0"/>
    </format>
    <format dxfId="753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7000000}" name="PivotTable9" cacheId="1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D5" firstHeaderRow="1" firstDataRow="2" firstDataCol="1"/>
  <pivotFields count="20">
    <pivotField showAll="0" defaultSubtotal="0"/>
    <pivotField showAll="0"/>
    <pivotField showAll="0"/>
    <pivotField axis="axisRow" dataField="1" showAll="0">
      <items count="2">
        <item x="0"/>
        <item t="default"/>
      </items>
    </pivotField>
    <pivotField showAll="0" defaultSubtotal="0"/>
    <pivotField numFmtId="164" showAll="0"/>
    <pivotField numFmtId="164" showAll="0"/>
    <pivotField showAll="0"/>
    <pivotField axis="axisCol" showAll="0">
      <items count="2"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8"/>
  </colFields>
  <colItems count="2">
    <i>
      <x/>
    </i>
    <i t="grand">
      <x/>
    </i>
  </colItems>
  <dataFields count="1">
    <dataField name="ABX by Prescribers" fld="3" subtotal="count" baseField="0" baseItem="0"/>
  </dataFields>
  <formats count="12">
    <format dxfId="705">
      <pivotArea type="origin" dataOnly="0" labelOnly="1" outline="0" fieldPosition="0"/>
    </format>
    <format dxfId="704">
      <pivotArea dataOnly="0" labelOnly="1" fieldPosition="0">
        <references count="1">
          <reference field="8" count="0"/>
        </references>
      </pivotArea>
    </format>
    <format dxfId="703">
      <pivotArea dataOnly="0" labelOnly="1" grandCol="1" outline="0" fieldPosition="0"/>
    </format>
    <format dxfId="702">
      <pivotArea type="origin" dataOnly="0" labelOnly="1" outline="0" fieldPosition="0"/>
    </format>
    <format dxfId="701">
      <pivotArea field="3" type="button" dataOnly="0" labelOnly="1" outline="0" axis="axisRow" fieldPosition="0"/>
    </format>
    <format dxfId="700">
      <pivotArea field="8" type="button" dataOnly="0" labelOnly="1" outline="0" axis="axisCol" fieldPosition="0"/>
    </format>
    <format dxfId="699">
      <pivotArea type="origin" dataOnly="0" labelOnly="1" outline="0" fieldPosition="0"/>
    </format>
    <format dxfId="698">
      <pivotArea type="origin" dataOnly="0" labelOnly="1" outline="0" fieldPosition="0"/>
    </format>
    <format dxfId="697">
      <pivotArea type="origin" dataOnly="0" labelOnly="1" outline="0" fieldPosition="0"/>
    </format>
    <format dxfId="696">
      <pivotArea type="origin" dataOnly="0" labelOnly="1" outline="0" fieldPosition="0"/>
    </format>
    <format dxfId="695">
      <pivotArea type="origin" dataOnly="0" labelOnly="1" outline="0" fieldPosition="0"/>
    </format>
    <format dxfId="694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0" cacheId="1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/>
    </i>
    <i t="grand">
      <x/>
    </i>
  </rowItems>
  <colItems count="1">
    <i/>
  </colItems>
  <dataFields count="1">
    <dataField name="Number" fld="10" subtotal="count" baseField="0" baseItem="0"/>
  </dataFields>
  <formats count="3">
    <format dxfId="708">
      <pivotArea field="10" type="button" dataOnly="0" labelOnly="1" outline="0" axis="axisRow" fieldPosition="0"/>
    </format>
    <format dxfId="707">
      <pivotArea dataOnly="0" labelOnly="1" outline="0" axis="axisValues" fieldPosition="0"/>
    </format>
    <format dxfId="706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5000000}" name="PivotTable7" cacheId="12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4" firstHeaderRow="1" firstDataRow="1" firstDataCol="1"/>
  <pivotFields count="20">
    <pivotField axis="axisRow" dataFiel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710">
      <pivotArea dataOnly="0" labelOnly="1" outline="0" axis="axisValues" fieldPosition="0"/>
    </format>
    <format dxfId="709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11" cacheId="1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4" firstHeaderRow="1" firstDataRow="1" firstDataCol="1"/>
  <pivotFields count="20">
    <pivotField showAll="0" defaultSubtotal="0"/>
    <pivotField showAll="0"/>
    <pivotField showAll="0"/>
    <pivotField axis="axisRow" showAll="0">
      <items count="2">
        <item x="0"/>
        <item t="default"/>
      </items>
    </pivotField>
    <pivotField showAll="0" defaultSubtotal="0"/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Days" fld="7" baseField="0" baseItem="0"/>
  </dataFields>
  <formats count="2">
    <format dxfId="712">
      <pivotArea field="3" type="button" dataOnly="0" labelOnly="1" outline="0" axis="axisRow" fieldPosition="0"/>
    </format>
    <format dxfId="711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Table12" cacheId="1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Number" fld="16" subtotal="count" baseField="0" baseItem="0"/>
  </dataFields>
  <formats count="3">
    <format dxfId="715">
      <pivotArea dataOnly="0" labelOnly="1" outline="0" axis="axisValues" fieldPosition="0"/>
    </format>
    <format dxfId="714">
      <pivotArea field="16" type="button" dataOnly="0" labelOnly="1" outline="0" axis="axisRow" fieldPosition="0"/>
    </format>
    <format dxfId="713">
      <pivotArea field="16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6000000}" name="PivotTable8" cacheId="12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4" firstHeaderRow="1" firstDataRow="1" firstDataCol="1"/>
  <pivotFields count="20">
    <pivotField showAll="0" defaultSubtotal="0"/>
    <pivotField showAll="0"/>
    <pivotField axis="axisRow" dataField="1" showAll="0">
      <items count="3">
        <item x="0"/>
        <item m="1" x="1"/>
        <item t="default"/>
      </items>
    </pivotField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">
    <i>
      <x/>
    </i>
    <i t="grand">
      <x/>
    </i>
  </rowItems>
  <colItems count="1">
    <i/>
  </colItems>
  <dataFields count="1">
    <dataField name="Number" fld="2" subtotal="count" baseField="0" baseItem="0"/>
  </dataFields>
  <formats count="4">
    <format dxfId="719">
      <pivotArea field="2" type="button" dataOnly="0" labelOnly="1" outline="0" axis="axisRow" fieldPosition="0"/>
    </format>
    <format dxfId="718">
      <pivotArea dataOnly="0" labelOnly="1" outline="0" axis="axisValues" fieldPosition="0"/>
    </format>
    <format dxfId="717">
      <pivotArea field="2" type="button" dataOnly="0" labelOnly="1" outline="0" axis="axisRow" fieldPosition="0"/>
    </format>
    <format dxfId="716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4000000}" name="PivotTable2" cacheId="12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20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/>
    </i>
    <i t="grand">
      <x/>
    </i>
  </rowItems>
  <colItems count="1">
    <i/>
  </colItems>
  <dataFields count="1">
    <dataField name="Number" fld="14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3000000}" name="PivotTable13" cacheId="1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H5" firstHeaderRow="1" firstDataRow="2" firstDataCol="1"/>
  <pivotFields count="20">
    <pivotField showAll="0" defaultSubtotal="0"/>
    <pivotField subtotalTop="0" showAll="0"/>
    <pivotField subtotalTop="0" showAll="0"/>
    <pivotField subtotalTop="0" showAll="0"/>
    <pivotField showAll="0" defaultSubtota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1">
        <item x="0"/>
      </items>
    </pivotField>
    <pivotField axis="axisCol" showAll="0" sortType="descending" defaultSubtotal="0">
      <items count="1">
        <item x="0"/>
      </items>
    </pivotField>
    <pivotField showAll="0" defaultSubtotal="0"/>
  </pivotFields>
  <rowFields count="1">
    <field x="17"/>
  </rowFields>
  <rowItems count="2">
    <i>
      <x/>
    </i>
    <i t="grand">
      <x/>
    </i>
  </rowItems>
  <colFields count="1">
    <field x="18"/>
  </colFields>
  <colItems count="2">
    <i>
      <x/>
    </i>
    <i t="grand">
      <x/>
    </i>
  </colItems>
  <dataFields count="1">
    <dataField name="Number" fld="17" subtotal="count" baseField="0" baseItem="0"/>
  </dataFields>
  <formats count="6">
    <format dxfId="628">
      <pivotArea dataOnly="0" labelOnly="1" outline="0" axis="axisValues" fieldPosition="0"/>
    </format>
    <format dxfId="627">
      <pivotArea grandRow="1" outline="0" collapsedLevelsAreSubtotals="1" fieldPosition="0"/>
    </format>
    <format dxfId="626">
      <pivotArea dataOnly="0" labelOnly="1" grandRow="1" outline="0" fieldPosition="0"/>
    </format>
    <format dxfId="625">
      <pivotArea field="17" type="button" dataOnly="0" labelOnly="1" outline="0" axis="axisRow" fieldPosition="0"/>
    </format>
    <format dxfId="624">
      <pivotArea field="18" type="button" dataOnly="0" labelOnly="1" outline="0" axis="axisCol" fieldPosition="0"/>
    </format>
    <format dxfId="623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0" cacheId="1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/>
    </i>
    <i t="grand">
      <x/>
    </i>
  </rowItems>
  <colItems count="1">
    <i/>
  </colItems>
  <dataFields count="1">
    <dataField name="Number" fld="10" subtotal="count" baseField="0" baseItem="0"/>
  </dataFields>
  <formats count="3">
    <format dxfId="631">
      <pivotArea field="10" type="button" dataOnly="0" labelOnly="1" outline="0" axis="axisRow" fieldPosition="0"/>
    </format>
    <format dxfId="630">
      <pivotArea dataOnly="0" labelOnly="1" outline="0" axis="axisValues" fieldPosition="0"/>
    </format>
    <format dxfId="629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7000000}" name="PivotTable9" cacheId="1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D5" firstHeaderRow="1" firstDataRow="2" firstDataCol="1"/>
  <pivotFields count="20">
    <pivotField showAll="0" defaultSubtotal="0"/>
    <pivotField showAll="0"/>
    <pivotField showAll="0"/>
    <pivotField axis="axisRow" dataField="1" showAll="0">
      <items count="3">
        <item x="0"/>
        <item m="1" x="1"/>
        <item t="default"/>
      </items>
    </pivotField>
    <pivotField showAll="0" defaultSubtotal="0"/>
    <pivotField numFmtId="164" showAll="0"/>
    <pivotField numFmtId="164" showAll="0"/>
    <pivotField showAll="0"/>
    <pivotField axis="axisCol" showAll="0">
      <items count="2"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8"/>
  </colFields>
  <colItems count="2">
    <i>
      <x/>
    </i>
    <i t="grand">
      <x/>
    </i>
  </colItems>
  <dataFields count="1">
    <dataField name="ABX by Prescribers" fld="3" subtotal="count" baseField="0" baseItem="0"/>
  </dataFields>
  <formats count="12">
    <format dxfId="643">
      <pivotArea type="origin" dataOnly="0" labelOnly="1" outline="0" fieldPosition="0"/>
    </format>
    <format dxfId="642">
      <pivotArea dataOnly="0" labelOnly="1" fieldPosition="0">
        <references count="1">
          <reference field="8" count="0"/>
        </references>
      </pivotArea>
    </format>
    <format dxfId="641">
      <pivotArea dataOnly="0" labelOnly="1" grandCol="1" outline="0" fieldPosition="0"/>
    </format>
    <format dxfId="640">
      <pivotArea type="origin" dataOnly="0" labelOnly="1" outline="0" fieldPosition="0"/>
    </format>
    <format dxfId="639">
      <pivotArea field="3" type="button" dataOnly="0" labelOnly="1" outline="0" axis="axisRow" fieldPosition="0"/>
    </format>
    <format dxfId="638">
      <pivotArea field="8" type="button" dataOnly="0" labelOnly="1" outline="0" axis="axisCol" fieldPosition="0"/>
    </format>
    <format dxfId="637">
      <pivotArea type="origin" dataOnly="0" labelOnly="1" outline="0" fieldPosition="0"/>
    </format>
    <format dxfId="636">
      <pivotArea type="origin" dataOnly="0" labelOnly="1" outline="0" fieldPosition="0"/>
    </format>
    <format dxfId="635">
      <pivotArea type="origin" dataOnly="0" labelOnly="1" outline="0" fieldPosition="0"/>
    </format>
    <format dxfId="634">
      <pivotArea type="origin" dataOnly="0" labelOnly="1" outline="0" fieldPosition="0"/>
    </format>
    <format dxfId="633">
      <pivotArea type="origin" dataOnly="0" labelOnly="1" outline="0" fieldPosition="0"/>
    </format>
    <format dxfId="632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12" cacheId="1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4">
        <item m="1" x="1"/>
        <item m="1" x="3"/>
        <item m="1" x="2"/>
        <item x="0"/>
      </items>
    </pivotField>
    <pivotField showAll="0" defaultSubtotal="0"/>
    <pivotField showAll="0" defaultSubtotal="0"/>
    <pivotField showAll="0" defaultSubtotal="0"/>
  </pivotFields>
  <rowFields count="1">
    <field x="16"/>
  </rowFields>
  <rowItems count="2">
    <i>
      <x v="3"/>
    </i>
    <i t="grand">
      <x/>
    </i>
  </rowItems>
  <colItems count="1">
    <i/>
  </colItems>
  <dataFields count="1">
    <dataField name="Number" fld="16" subtotal="count" baseField="0" baseItem="0"/>
  </dataFields>
  <formats count="3">
    <format dxfId="769">
      <pivotArea dataOnly="0" labelOnly="1" outline="0" axis="axisValues" fieldPosition="0"/>
    </format>
    <format dxfId="768">
      <pivotArea field="16" type="button" dataOnly="0" labelOnly="1" outline="0" axis="axisRow" fieldPosition="0"/>
    </format>
    <format dxfId="767">
      <pivotArea field="16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6000000}" name="PivotTable8" cacheId="14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4" firstHeaderRow="1" firstDataRow="1" firstDataCol="1"/>
  <pivotFields count="20">
    <pivotField showAll="0" defaultSubtotal="0"/>
    <pivotField showAll="0"/>
    <pivotField axis="axisRow" dataField="1" showAll="0">
      <items count="6">
        <item x="0"/>
        <item m="1" x="4"/>
        <item m="1" x="3"/>
        <item m="1" x="2"/>
        <item m="1" x="1"/>
        <item t="default"/>
      </items>
    </pivotField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">
    <i>
      <x/>
    </i>
    <i t="grand">
      <x/>
    </i>
  </rowItems>
  <colItems count="1">
    <i/>
  </colItems>
  <dataFields count="1">
    <dataField name="Number" fld="2" subtotal="count" baseField="0" baseItem="0"/>
  </dataFields>
  <formats count="4">
    <format dxfId="647">
      <pivotArea field="2" type="button" dataOnly="0" labelOnly="1" outline="0" axis="axisRow" fieldPosition="0"/>
    </format>
    <format dxfId="646">
      <pivotArea dataOnly="0" labelOnly="1" outline="0" axis="axisValues" fieldPosition="0"/>
    </format>
    <format dxfId="645">
      <pivotArea field="2" type="button" dataOnly="0" labelOnly="1" outline="0" axis="axisRow" fieldPosition="0"/>
    </format>
    <format dxfId="644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11" cacheId="1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4" firstHeaderRow="1" firstDataRow="1" firstDataCol="1"/>
  <pivotFields count="20">
    <pivotField showAll="0" defaultSubtotal="0"/>
    <pivotField showAll="0"/>
    <pivotField showAll="0"/>
    <pivotField axis="axisRow" showAll="0">
      <items count="3">
        <item x="0"/>
        <item m="1" x="1"/>
        <item t="default"/>
      </items>
    </pivotField>
    <pivotField showAll="0" defaultSubtotal="0"/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Days" fld="7" baseField="0" baseItem="0"/>
  </dataFields>
  <formats count="2">
    <format dxfId="649">
      <pivotArea field="3" type="button" dataOnly="0" labelOnly="1" outline="0" axis="axisRow" fieldPosition="0"/>
    </format>
    <format dxfId="648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5000000}" name="PivotTable7" cacheId="14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4" firstHeaderRow="1" firstDataRow="1" firstDataCol="1"/>
  <pivotFields count="20">
    <pivotField axis="axisRow" dataFiel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651">
      <pivotArea dataOnly="0" labelOnly="1" outline="0" axis="axisValues" fieldPosition="0"/>
    </format>
    <format dxfId="650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12" cacheId="1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Number" fld="16" subtotal="count" baseField="0" baseItem="0"/>
  </dataFields>
  <formats count="3">
    <format dxfId="654">
      <pivotArea dataOnly="0" labelOnly="1" outline="0" axis="axisValues" fieldPosition="0"/>
    </format>
    <format dxfId="653">
      <pivotArea field="16" type="button" dataOnly="0" labelOnly="1" outline="0" axis="axisRow" fieldPosition="0"/>
    </format>
    <format dxfId="652">
      <pivotArea field="16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4000000}" name="PivotTable2" cacheId="14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20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/>
    </i>
    <i t="grand">
      <x/>
    </i>
  </rowItems>
  <colItems count="1">
    <i/>
  </colItems>
  <dataFields count="1">
    <dataField name="Number" fld="14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0" cacheId="15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/>
    </i>
    <i t="grand">
      <x/>
    </i>
  </rowItems>
  <colItems count="1">
    <i/>
  </colItems>
  <dataFields count="1">
    <dataField name="Number" fld="10" subtotal="count" baseField="0" baseItem="0"/>
  </dataFields>
  <formats count="3">
    <format dxfId="560">
      <pivotArea field="10" type="button" dataOnly="0" labelOnly="1" outline="0" axis="axisRow" fieldPosition="0"/>
    </format>
    <format dxfId="559">
      <pivotArea dataOnly="0" labelOnly="1" outline="0" axis="axisValues" fieldPosition="0"/>
    </format>
    <format dxfId="558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2000000}" name="PivotTable12" cacheId="15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Number" fld="16" subtotal="count" baseField="0" baseItem="0"/>
  </dataFields>
  <formats count="3">
    <format dxfId="563">
      <pivotArea dataOnly="0" labelOnly="1" outline="0" axis="axisValues" fieldPosition="0"/>
    </format>
    <format dxfId="562">
      <pivotArea field="16" type="button" dataOnly="0" labelOnly="1" outline="0" axis="axisRow" fieldPosition="0"/>
    </format>
    <format dxfId="561">
      <pivotArea field="16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4000000}" name="PivotTable2" cacheId="15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20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/>
    </i>
    <i t="grand">
      <x/>
    </i>
  </rowItems>
  <colItems count="1">
    <i/>
  </colItems>
  <dataFields count="1">
    <dataField name="Number" fld="14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7000000}" name="PivotTable9" cacheId="15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D5" firstHeaderRow="1" firstDataRow="2" firstDataCol="1"/>
  <pivotFields count="20">
    <pivotField showAll="0" defaultSubtotal="0"/>
    <pivotField showAll="0"/>
    <pivotField showAll="0"/>
    <pivotField axis="axisRow" dataField="1" showAll="0">
      <items count="2">
        <item x="0"/>
        <item t="default"/>
      </items>
    </pivotField>
    <pivotField showAll="0" defaultSubtotal="0"/>
    <pivotField numFmtId="164" showAll="0"/>
    <pivotField numFmtId="164" showAll="0"/>
    <pivotField showAll="0"/>
    <pivotField axis="axisCol" showAll="0">
      <items count="2"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8"/>
  </colFields>
  <colItems count="2">
    <i>
      <x/>
    </i>
    <i t="grand">
      <x/>
    </i>
  </colItems>
  <dataFields count="1">
    <dataField name="ABX by Prescribers" fld="3" subtotal="count" baseField="0" baseItem="0"/>
  </dataFields>
  <formats count="12">
    <format dxfId="575">
      <pivotArea type="origin" dataOnly="0" labelOnly="1" outline="0" fieldPosition="0"/>
    </format>
    <format dxfId="574">
      <pivotArea dataOnly="0" labelOnly="1" fieldPosition="0">
        <references count="1">
          <reference field="8" count="0"/>
        </references>
      </pivotArea>
    </format>
    <format dxfId="573">
      <pivotArea dataOnly="0" labelOnly="1" grandCol="1" outline="0" fieldPosition="0"/>
    </format>
    <format dxfId="572">
      <pivotArea type="origin" dataOnly="0" labelOnly="1" outline="0" fieldPosition="0"/>
    </format>
    <format dxfId="571">
      <pivotArea field="3" type="button" dataOnly="0" labelOnly="1" outline="0" axis="axisRow" fieldPosition="0"/>
    </format>
    <format dxfId="570">
      <pivotArea field="8" type="button" dataOnly="0" labelOnly="1" outline="0" axis="axisCol" fieldPosition="0"/>
    </format>
    <format dxfId="569">
      <pivotArea type="origin" dataOnly="0" labelOnly="1" outline="0" fieldPosition="0"/>
    </format>
    <format dxfId="568">
      <pivotArea type="origin" dataOnly="0" labelOnly="1" outline="0" fieldPosition="0"/>
    </format>
    <format dxfId="567">
      <pivotArea type="origin" dataOnly="0" labelOnly="1" outline="0" fieldPosition="0"/>
    </format>
    <format dxfId="566">
      <pivotArea type="origin" dataOnly="0" labelOnly="1" outline="0" fieldPosition="0"/>
    </format>
    <format dxfId="565">
      <pivotArea type="origin" dataOnly="0" labelOnly="1" outline="0" fieldPosition="0"/>
    </format>
    <format dxfId="564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6000000}" name="PivotTable8" cacheId="15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4" firstHeaderRow="1" firstDataRow="1" firstDataCol="1"/>
  <pivotFields count="20">
    <pivotField showAll="0" defaultSubtotal="0"/>
    <pivotField showAll="0"/>
    <pivotField axis="axisRow" dataField="1" showAll="0">
      <items count="3">
        <item x="0"/>
        <item m="1" x="1"/>
        <item t="default"/>
      </items>
    </pivotField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">
    <i>
      <x/>
    </i>
    <i t="grand">
      <x/>
    </i>
  </rowItems>
  <colItems count="1">
    <i/>
  </colItems>
  <dataFields count="1">
    <dataField name="Number" fld="2" subtotal="count" baseField="0" baseItem="0"/>
  </dataFields>
  <formats count="4">
    <format dxfId="579">
      <pivotArea field="2" type="button" dataOnly="0" labelOnly="1" outline="0" axis="axisRow" fieldPosition="0"/>
    </format>
    <format dxfId="578">
      <pivotArea dataOnly="0" labelOnly="1" outline="0" axis="axisValues" fieldPosition="0"/>
    </format>
    <format dxfId="577">
      <pivotArea field="2" type="button" dataOnly="0" labelOnly="1" outline="0" axis="axisRow" fieldPosition="0"/>
    </format>
    <format dxfId="576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Table13" cacheId="1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G4" firstHeaderRow="1" firstDataRow="2" firstDataCol="1"/>
  <pivotFields count="20">
    <pivotField showAll="0" defaultSubtotal="0"/>
    <pivotField subtotalTop="0" showAll="0"/>
    <pivotField subtotalTop="0" showAll="0"/>
    <pivotField subtotalTop="0" showAll="0"/>
    <pivotField showAll="0" defaultSubtota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6">
        <item h="1" x="0"/>
        <item m="1" x="1"/>
        <item m="1" x="4"/>
        <item m="1" x="5"/>
        <item h="1" m="1" x="2"/>
        <item h="1" m="1" x="3"/>
      </items>
    </pivotField>
    <pivotField axis="axisCol" showAll="0" sortType="descending" defaultSubtotal="0">
      <items count="5">
        <item x="0"/>
        <item m="1" x="4"/>
        <item m="1" x="2"/>
        <item m="1" x="1"/>
        <item m="1" x="3"/>
      </items>
    </pivotField>
    <pivotField showAll="0" defaultSubtotal="0"/>
  </pivotFields>
  <rowFields count="1">
    <field x="17"/>
  </rowFields>
  <rowItems count="1">
    <i t="grand">
      <x/>
    </i>
  </rowItems>
  <colFields count="1">
    <field x="18"/>
  </colFields>
  <colItems count="1">
    <i t="grand">
      <x/>
    </i>
  </colItems>
  <dataFields count="1">
    <dataField name="Number" fld="17" subtotal="count" baseField="0" baseItem="0"/>
  </dataFields>
  <formats count="8">
    <format dxfId="777">
      <pivotArea dataOnly="0" labelOnly="1" outline="0" axis="axisValues" fieldPosition="0"/>
    </format>
    <format dxfId="776">
      <pivotArea grandRow="1" outline="0" collapsedLevelsAreSubtotals="1" fieldPosition="0"/>
    </format>
    <format dxfId="775">
      <pivotArea dataOnly="0" labelOnly="1" grandRow="1" outline="0" fieldPosition="0"/>
    </format>
    <format dxfId="774">
      <pivotArea field="17" type="button" dataOnly="0" labelOnly="1" outline="0" axis="axisRow" fieldPosition="0"/>
    </format>
    <format dxfId="773">
      <pivotArea field="18" type="button" dataOnly="0" labelOnly="1" outline="0" axis="axisCol" fieldPosition="0"/>
    </format>
    <format dxfId="772">
      <pivotArea dataOnly="0" labelOnly="1" fieldPosition="0">
        <references count="1">
          <reference field="18" count="1">
            <x v="4"/>
          </reference>
        </references>
      </pivotArea>
    </format>
    <format dxfId="771">
      <pivotArea dataOnly="0" labelOnly="1" fieldPosition="0">
        <references count="1">
          <reference field="18" count="3">
            <x v="1"/>
            <x v="2"/>
            <x v="3"/>
          </reference>
        </references>
      </pivotArea>
    </format>
    <format dxfId="770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5000000}" name="PivotTable7" cacheId="15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4" firstHeaderRow="1" firstDataRow="1" firstDataCol="1"/>
  <pivotFields count="20">
    <pivotField axis="axisRow" dataFiel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581">
      <pivotArea dataOnly="0" labelOnly="1" outline="0" axis="axisValues" fieldPosition="0"/>
    </format>
    <format dxfId="580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PivotTable11" cacheId="15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4" firstHeaderRow="1" firstDataRow="1" firstDataCol="1"/>
  <pivotFields count="20">
    <pivotField showAll="0" defaultSubtotal="0"/>
    <pivotField showAll="0"/>
    <pivotField showAll="0"/>
    <pivotField axis="axisRow" showAll="0">
      <items count="2">
        <item x="0"/>
        <item t="default"/>
      </items>
    </pivotField>
    <pivotField showAll="0" defaultSubtotal="0"/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Days" fld="7" baseField="0" baseItem="0"/>
  </dataFields>
  <formats count="2">
    <format dxfId="583">
      <pivotArea field="3" type="button" dataOnly="0" labelOnly="1" outline="0" axis="axisRow" fieldPosition="0"/>
    </format>
    <format dxfId="582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3000000}" name="PivotTable13" cacheId="15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H5" firstHeaderRow="1" firstDataRow="2" firstDataCol="1"/>
  <pivotFields count="20">
    <pivotField showAll="0" defaultSubtotal="0"/>
    <pivotField subtotalTop="0" showAll="0"/>
    <pivotField subtotalTop="0" showAll="0"/>
    <pivotField subtotalTop="0" showAll="0"/>
    <pivotField showAll="0" defaultSubtota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1">
        <item x="0"/>
      </items>
    </pivotField>
    <pivotField axis="axisCol" showAll="0" sortType="descending" defaultSubtotal="0">
      <items count="1">
        <item x="0"/>
      </items>
    </pivotField>
    <pivotField showAll="0" defaultSubtotal="0"/>
  </pivotFields>
  <rowFields count="1">
    <field x="17"/>
  </rowFields>
  <rowItems count="2">
    <i>
      <x/>
    </i>
    <i t="grand">
      <x/>
    </i>
  </rowItems>
  <colFields count="1">
    <field x="18"/>
  </colFields>
  <colItems count="2">
    <i>
      <x/>
    </i>
    <i t="grand">
      <x/>
    </i>
  </colItems>
  <dataFields count="1">
    <dataField name="Number" fld="17" subtotal="count" baseField="0" baseItem="0"/>
  </dataFields>
  <formats count="6">
    <format dxfId="589">
      <pivotArea dataOnly="0" labelOnly="1" outline="0" axis="axisValues" fieldPosition="0"/>
    </format>
    <format dxfId="588">
      <pivotArea grandRow="1" outline="0" collapsedLevelsAreSubtotals="1" fieldPosition="0"/>
    </format>
    <format dxfId="587">
      <pivotArea dataOnly="0" labelOnly="1" grandRow="1" outline="0" fieldPosition="0"/>
    </format>
    <format dxfId="586">
      <pivotArea field="17" type="button" dataOnly="0" labelOnly="1" outline="0" axis="axisRow" fieldPosition="0"/>
    </format>
    <format dxfId="585">
      <pivotArea field="18" type="button" dataOnly="0" labelOnly="1" outline="0" axis="axisCol" fieldPosition="0"/>
    </format>
    <format dxfId="584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4000000}" name="PivotTable2" cacheId="16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20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/>
    </i>
    <i t="grand">
      <x/>
    </i>
  </rowItems>
  <colItems count="1">
    <i/>
  </colItems>
  <dataFields count="1">
    <dataField name="Number" fld="14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0" cacheId="16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/>
    </i>
    <i t="grand">
      <x/>
    </i>
  </rowItems>
  <colItems count="1">
    <i/>
  </colItems>
  <dataFields count="1">
    <dataField name="Number" fld="10" subtotal="count" baseField="0" baseItem="0"/>
  </dataFields>
  <formats count="3">
    <format dxfId="495">
      <pivotArea field="10" type="button" dataOnly="0" labelOnly="1" outline="0" axis="axisRow" fieldPosition="0"/>
    </format>
    <format dxfId="494">
      <pivotArea dataOnly="0" labelOnly="1" outline="0" axis="axisValues" fieldPosition="0"/>
    </format>
    <format dxfId="493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PivotTable11" cacheId="16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4" firstHeaderRow="1" firstDataRow="1" firstDataCol="1"/>
  <pivotFields count="20">
    <pivotField showAll="0" defaultSubtotal="0"/>
    <pivotField showAll="0"/>
    <pivotField showAll="0"/>
    <pivotField axis="axisRow" showAll="0">
      <items count="2">
        <item x="0"/>
        <item t="default"/>
      </items>
    </pivotField>
    <pivotField showAll="0" defaultSubtotal="0"/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Days" fld="7" baseField="0" baseItem="0"/>
  </dataFields>
  <formats count="2">
    <format dxfId="497">
      <pivotArea field="3" type="button" dataOnly="0" labelOnly="1" outline="0" axis="axisRow" fieldPosition="0"/>
    </format>
    <format dxfId="496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7000000}" name="PivotTable9" cacheId="16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D5" firstHeaderRow="1" firstDataRow="2" firstDataCol="1"/>
  <pivotFields count="20">
    <pivotField showAll="0" defaultSubtotal="0"/>
    <pivotField showAll="0"/>
    <pivotField showAll="0"/>
    <pivotField axis="axisRow" dataField="1" showAll="0">
      <items count="2">
        <item x="0"/>
        <item t="default"/>
      </items>
    </pivotField>
    <pivotField showAll="0" defaultSubtotal="0"/>
    <pivotField numFmtId="164" showAll="0"/>
    <pivotField numFmtId="164" showAll="0"/>
    <pivotField showAll="0"/>
    <pivotField axis="axisCol" showAll="0">
      <items count="2"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8"/>
  </colFields>
  <colItems count="2">
    <i>
      <x/>
    </i>
    <i t="grand">
      <x/>
    </i>
  </colItems>
  <dataFields count="1">
    <dataField name="ABX by Prescribers" fld="3" subtotal="count" baseField="0" baseItem="0"/>
  </dataFields>
  <formats count="12">
    <format dxfId="509">
      <pivotArea type="origin" dataOnly="0" labelOnly="1" outline="0" fieldPosition="0"/>
    </format>
    <format dxfId="508">
      <pivotArea dataOnly="0" labelOnly="1" fieldPosition="0">
        <references count="1">
          <reference field="8" count="0"/>
        </references>
      </pivotArea>
    </format>
    <format dxfId="507">
      <pivotArea dataOnly="0" labelOnly="1" grandCol="1" outline="0" fieldPosition="0"/>
    </format>
    <format dxfId="506">
      <pivotArea type="origin" dataOnly="0" labelOnly="1" outline="0" fieldPosition="0"/>
    </format>
    <format dxfId="505">
      <pivotArea field="3" type="button" dataOnly="0" labelOnly="1" outline="0" axis="axisRow" fieldPosition="0"/>
    </format>
    <format dxfId="504">
      <pivotArea field="8" type="button" dataOnly="0" labelOnly="1" outline="0" axis="axisCol" fieldPosition="0"/>
    </format>
    <format dxfId="503">
      <pivotArea type="origin" dataOnly="0" labelOnly="1" outline="0" fieldPosition="0"/>
    </format>
    <format dxfId="502">
      <pivotArea type="origin" dataOnly="0" labelOnly="1" outline="0" fieldPosition="0"/>
    </format>
    <format dxfId="501">
      <pivotArea type="origin" dataOnly="0" labelOnly="1" outline="0" fieldPosition="0"/>
    </format>
    <format dxfId="500">
      <pivotArea type="origin" dataOnly="0" labelOnly="1" outline="0" fieldPosition="0"/>
    </format>
    <format dxfId="499">
      <pivotArea type="origin" dataOnly="0" labelOnly="1" outline="0" fieldPosition="0"/>
    </format>
    <format dxfId="498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6000000}" name="PivotTable8" cacheId="16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4" firstHeaderRow="1" firstDataRow="1" firstDataCol="1"/>
  <pivotFields count="20">
    <pivotField showAll="0" defaultSubtotal="0"/>
    <pivotField showAll="0"/>
    <pivotField axis="axisRow" dataField="1" showAll="0">
      <items count="3">
        <item x="0"/>
        <item m="1" x="1"/>
        <item t="default"/>
      </items>
    </pivotField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">
    <i>
      <x/>
    </i>
    <i t="grand">
      <x/>
    </i>
  </rowItems>
  <colItems count="1">
    <i/>
  </colItems>
  <dataFields count="1">
    <dataField name="Number" fld="2" subtotal="count" baseField="0" baseItem="0"/>
  </dataFields>
  <formats count="4">
    <format dxfId="513">
      <pivotArea field="2" type="button" dataOnly="0" labelOnly="1" outline="0" axis="axisRow" fieldPosition="0"/>
    </format>
    <format dxfId="512">
      <pivotArea dataOnly="0" labelOnly="1" outline="0" axis="axisValues" fieldPosition="0"/>
    </format>
    <format dxfId="511">
      <pivotArea field="2" type="button" dataOnly="0" labelOnly="1" outline="0" axis="axisRow" fieldPosition="0"/>
    </format>
    <format dxfId="510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2000000}" name="PivotTable12" cacheId="16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Number" fld="16" subtotal="count" baseField="0" baseItem="0"/>
  </dataFields>
  <formats count="3">
    <format dxfId="516">
      <pivotArea dataOnly="0" labelOnly="1" outline="0" axis="axisValues" fieldPosition="0"/>
    </format>
    <format dxfId="515">
      <pivotArea field="16" type="button" dataOnly="0" labelOnly="1" outline="0" axis="axisRow" fieldPosition="0"/>
    </format>
    <format dxfId="514">
      <pivotArea field="16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5000000}" name="PivotTable7" cacheId="16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4" firstHeaderRow="1" firstDataRow="1" firstDataCol="1"/>
  <pivotFields count="20">
    <pivotField axis="axisRow" dataFiel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518">
      <pivotArea dataOnly="0" labelOnly="1" outline="0" axis="axisValues" fieldPosition="0"/>
    </format>
    <format dxfId="517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PivotTable2" cacheId="13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20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4">
        <item m="1" x="1"/>
        <item m="1" x="3"/>
        <item m="1" x="2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 v="3"/>
    </i>
    <i t="grand">
      <x/>
    </i>
  </rowItems>
  <colItems count="1">
    <i/>
  </colItems>
  <dataFields count="1">
    <dataField name="Number" fld="14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3000000}" name="PivotTable13" cacheId="16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H5" firstHeaderRow="1" firstDataRow="2" firstDataCol="1"/>
  <pivotFields count="20">
    <pivotField showAll="0" defaultSubtotal="0"/>
    <pivotField subtotalTop="0" showAll="0"/>
    <pivotField subtotalTop="0" showAll="0"/>
    <pivotField subtotalTop="0" showAll="0"/>
    <pivotField showAll="0" defaultSubtota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1">
        <item x="0"/>
      </items>
    </pivotField>
    <pivotField axis="axisCol" showAll="0" sortType="descending" defaultSubtotal="0">
      <items count="1">
        <item x="0"/>
      </items>
    </pivotField>
    <pivotField showAll="0" defaultSubtotal="0"/>
  </pivotFields>
  <rowFields count="1">
    <field x="17"/>
  </rowFields>
  <rowItems count="2">
    <i>
      <x/>
    </i>
    <i t="grand">
      <x/>
    </i>
  </rowItems>
  <colFields count="1">
    <field x="18"/>
  </colFields>
  <colItems count="2">
    <i>
      <x/>
    </i>
    <i t="grand">
      <x/>
    </i>
  </colItems>
  <dataFields count="1">
    <dataField name="Number" fld="17" subtotal="count" baseField="0" baseItem="0"/>
  </dataFields>
  <formats count="6">
    <format dxfId="524">
      <pivotArea dataOnly="0" labelOnly="1" outline="0" axis="axisValues" fieldPosition="0"/>
    </format>
    <format dxfId="523">
      <pivotArea grandRow="1" outline="0" collapsedLevelsAreSubtotals="1" fieldPosition="0"/>
    </format>
    <format dxfId="522">
      <pivotArea dataOnly="0" labelOnly="1" grandRow="1" outline="0" fieldPosition="0"/>
    </format>
    <format dxfId="521">
      <pivotArea field="17" type="button" dataOnly="0" labelOnly="1" outline="0" axis="axisRow" fieldPosition="0"/>
    </format>
    <format dxfId="520">
      <pivotArea field="18" type="button" dataOnly="0" labelOnly="1" outline="0" axis="axisCol" fieldPosition="0"/>
    </format>
    <format dxfId="519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4000000}" name="PivotTable2" cacheId="17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20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/>
    </i>
    <i t="grand">
      <x/>
    </i>
  </rowItems>
  <colItems count="1">
    <i/>
  </colItems>
  <dataFields count="1">
    <dataField name="Number" fld="14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3000000}" name="PivotTable13" cacheId="17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H5" firstHeaderRow="1" firstDataRow="2" firstDataCol="1"/>
  <pivotFields count="20">
    <pivotField showAll="0" defaultSubtotal="0"/>
    <pivotField subtotalTop="0" showAll="0"/>
    <pivotField subtotalTop="0" showAll="0"/>
    <pivotField subtotalTop="0" showAll="0"/>
    <pivotField showAll="0" defaultSubtota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1">
        <item x="0"/>
      </items>
    </pivotField>
    <pivotField axis="axisCol" showAll="0" sortType="descending" defaultSubtotal="0">
      <items count="1">
        <item x="0"/>
      </items>
    </pivotField>
    <pivotField showAll="0" defaultSubtotal="0"/>
  </pivotFields>
  <rowFields count="1">
    <field x="17"/>
  </rowFields>
  <rowItems count="2">
    <i>
      <x/>
    </i>
    <i t="grand">
      <x/>
    </i>
  </rowItems>
  <colFields count="1">
    <field x="18"/>
  </colFields>
  <colItems count="2">
    <i>
      <x/>
    </i>
    <i t="grand">
      <x/>
    </i>
  </colItems>
  <dataFields count="1">
    <dataField name="Number" fld="17" subtotal="count" baseField="0" baseItem="0"/>
  </dataFields>
  <formats count="6">
    <format dxfId="433">
      <pivotArea dataOnly="0" labelOnly="1" outline="0" axis="axisValues" fieldPosition="0"/>
    </format>
    <format dxfId="432">
      <pivotArea grandRow="1" outline="0" collapsedLevelsAreSubtotals="1" fieldPosition="0"/>
    </format>
    <format dxfId="431">
      <pivotArea dataOnly="0" labelOnly="1" grandRow="1" outline="0" fieldPosition="0"/>
    </format>
    <format dxfId="430">
      <pivotArea field="17" type="button" dataOnly="0" labelOnly="1" outline="0" axis="axisRow" fieldPosition="0"/>
    </format>
    <format dxfId="429">
      <pivotArea field="18" type="button" dataOnly="0" labelOnly="1" outline="0" axis="axisCol" fieldPosition="0"/>
    </format>
    <format dxfId="428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2000000}" name="PivotTable12" cacheId="17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Number" fld="16" subtotal="count" baseField="0" baseItem="0"/>
  </dataFields>
  <formats count="3">
    <format dxfId="436">
      <pivotArea dataOnly="0" labelOnly="1" outline="0" axis="axisValues" fieldPosition="0"/>
    </format>
    <format dxfId="435">
      <pivotArea field="16" type="button" dataOnly="0" labelOnly="1" outline="0" axis="axisRow" fieldPosition="0"/>
    </format>
    <format dxfId="434">
      <pivotArea field="16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5000000}" name="PivotTable7" cacheId="17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4" firstHeaderRow="1" firstDataRow="1" firstDataCol="1"/>
  <pivotFields count="20">
    <pivotField axis="axisRow" dataFiel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438">
      <pivotArea dataOnly="0" labelOnly="1" outline="0" axis="axisValues" fieldPosition="0"/>
    </format>
    <format dxfId="437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0" cacheId="17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/>
    </i>
    <i t="grand">
      <x/>
    </i>
  </rowItems>
  <colItems count="1">
    <i/>
  </colItems>
  <dataFields count="1">
    <dataField name="Number" fld="10" subtotal="count" baseField="0" baseItem="0"/>
  </dataFields>
  <formats count="3">
    <format dxfId="441">
      <pivotArea field="10" type="button" dataOnly="0" labelOnly="1" outline="0" axis="axisRow" fieldPosition="0"/>
    </format>
    <format dxfId="440">
      <pivotArea dataOnly="0" labelOnly="1" outline="0" axis="axisValues" fieldPosition="0"/>
    </format>
    <format dxfId="439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7000000}" name="PivotTable9" cacheId="17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D5" firstHeaderRow="1" firstDataRow="2" firstDataCol="1"/>
  <pivotFields count="20">
    <pivotField showAll="0" defaultSubtotal="0"/>
    <pivotField showAll="0"/>
    <pivotField showAll="0"/>
    <pivotField axis="axisRow" dataField="1" showAll="0">
      <items count="2">
        <item x="0"/>
        <item t="default"/>
      </items>
    </pivotField>
    <pivotField showAll="0" defaultSubtotal="0"/>
    <pivotField numFmtId="164" showAll="0"/>
    <pivotField numFmtId="164" showAll="0"/>
    <pivotField showAll="0"/>
    <pivotField axis="axisCol" showAll="0">
      <items count="2"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8"/>
  </colFields>
  <colItems count="2">
    <i>
      <x/>
    </i>
    <i t="grand">
      <x/>
    </i>
  </colItems>
  <dataFields count="1">
    <dataField name="ABX by Prescribers" fld="3" subtotal="count" baseField="0" baseItem="0"/>
  </dataFields>
  <formats count="12">
    <format dxfId="453">
      <pivotArea type="origin" dataOnly="0" labelOnly="1" outline="0" fieldPosition="0"/>
    </format>
    <format dxfId="452">
      <pivotArea dataOnly="0" labelOnly="1" fieldPosition="0">
        <references count="1">
          <reference field="8" count="0"/>
        </references>
      </pivotArea>
    </format>
    <format dxfId="451">
      <pivotArea dataOnly="0" labelOnly="1" grandCol="1" outline="0" fieldPosition="0"/>
    </format>
    <format dxfId="450">
      <pivotArea type="origin" dataOnly="0" labelOnly="1" outline="0" fieldPosition="0"/>
    </format>
    <format dxfId="449">
      <pivotArea field="3" type="button" dataOnly="0" labelOnly="1" outline="0" axis="axisRow" fieldPosition="0"/>
    </format>
    <format dxfId="448">
      <pivotArea field="8" type="button" dataOnly="0" labelOnly="1" outline="0" axis="axisCol" fieldPosition="0"/>
    </format>
    <format dxfId="447">
      <pivotArea type="origin" dataOnly="0" labelOnly="1" outline="0" fieldPosition="0"/>
    </format>
    <format dxfId="446">
      <pivotArea type="origin" dataOnly="0" labelOnly="1" outline="0" fieldPosition="0"/>
    </format>
    <format dxfId="445">
      <pivotArea type="origin" dataOnly="0" labelOnly="1" outline="0" fieldPosition="0"/>
    </format>
    <format dxfId="444">
      <pivotArea type="origin" dataOnly="0" labelOnly="1" outline="0" fieldPosition="0"/>
    </format>
    <format dxfId="443">
      <pivotArea type="origin" dataOnly="0" labelOnly="1" outline="0" fieldPosition="0"/>
    </format>
    <format dxfId="442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1000000}" name="PivotTable11" cacheId="17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4" firstHeaderRow="1" firstDataRow="1" firstDataCol="1"/>
  <pivotFields count="20">
    <pivotField showAll="0" defaultSubtotal="0"/>
    <pivotField showAll="0"/>
    <pivotField showAll="0"/>
    <pivotField axis="axisRow" showAll="0">
      <items count="2">
        <item x="0"/>
        <item t="default"/>
      </items>
    </pivotField>
    <pivotField showAll="0" defaultSubtotal="0"/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Days" fld="7" baseField="0" baseItem="0"/>
  </dataFields>
  <formats count="2">
    <format dxfId="455">
      <pivotArea field="3" type="button" dataOnly="0" labelOnly="1" outline="0" axis="axisRow" fieldPosition="0"/>
    </format>
    <format dxfId="454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6000000}" name="PivotTable8" cacheId="17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4" firstHeaderRow="1" firstDataRow="1" firstDataCol="1"/>
  <pivotFields count="20">
    <pivotField showAll="0" defaultSubtotal="0"/>
    <pivotField showAll="0"/>
    <pivotField axis="axisRow" dataField="1" showAll="0">
      <items count="3">
        <item x="0"/>
        <item m="1" x="1"/>
        <item t="default"/>
      </items>
    </pivotField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">
    <i>
      <x/>
    </i>
    <i t="grand">
      <x/>
    </i>
  </rowItems>
  <colItems count="1">
    <i/>
  </colItems>
  <dataFields count="1">
    <dataField name="Number" fld="2" subtotal="count" baseField="0" baseItem="0"/>
  </dataFields>
  <formats count="4">
    <format dxfId="459">
      <pivotArea field="2" type="button" dataOnly="0" labelOnly="1" outline="0" axis="axisRow" fieldPosition="0"/>
    </format>
    <format dxfId="458">
      <pivotArea dataOnly="0" labelOnly="1" outline="0" axis="axisValues" fieldPosition="0"/>
    </format>
    <format dxfId="457">
      <pivotArea field="2" type="button" dataOnly="0" labelOnly="1" outline="0" axis="axisRow" fieldPosition="0"/>
    </format>
    <format dxfId="456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PivotTable12" cacheId="1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Number" fld="16" subtotal="count" baseField="0" baseItem="0"/>
  </dataFields>
  <formats count="3">
    <format dxfId="365">
      <pivotArea dataOnly="0" labelOnly="1" outline="0" axis="axisValues" fieldPosition="0"/>
    </format>
    <format dxfId="364">
      <pivotArea field="16" type="button" dataOnly="0" labelOnly="1" outline="0" axis="axisRow" fieldPosition="0"/>
    </format>
    <format dxfId="363">
      <pivotArea field="16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PivotTable7" cacheId="13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4" firstHeaderRow="1" firstDataRow="1" firstDataCol="1"/>
  <pivotFields count="20">
    <pivotField axis="axisRow" dataField="1" showAll="0" defaultSubtotal="0">
      <items count="13">
        <item m="1" x="7"/>
        <item m="1" x="12"/>
        <item m="1" x="5"/>
        <item m="1" x="10"/>
        <item m="1" x="3"/>
        <item m="1" x="8"/>
        <item m="1" x="1"/>
        <item m="1" x="6"/>
        <item m="1" x="11"/>
        <item m="1" x="4"/>
        <item m="1" x="9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 v="12"/>
    </i>
    <i t="grand">
      <x/>
    </i>
  </rowItems>
  <colItems count="1">
    <i/>
  </colItems>
  <dataFields count="1">
    <dataField name="Number of Entries" fld="0" subtotal="count" baseField="0" baseItem="0"/>
  </dataFields>
  <formats count="4">
    <format dxfId="781">
      <pivotArea dataOnly="0" labelOnly="1" outline="0" axis="axisValues" fieldPosition="0"/>
    </format>
    <format dxfId="780">
      <pivotArea dataOnly="0" labelOnly="1" outline="0" axis="axisValues" fieldPosition="0"/>
    </format>
    <format dxfId="779">
      <pivotArea collapsedLevelsAreSubtotals="1" fieldPosition="0">
        <references count="1">
          <reference field="0" count="1">
            <x v="6"/>
          </reference>
        </references>
      </pivotArea>
    </format>
    <format dxfId="778">
      <pivotArea dataOnly="0" labelOnly="1" fieldPosition="0">
        <references count="1">
          <reference field="0" count="1">
            <x v="6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7000000}" name="PivotTable9" cacheId="1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D5" firstHeaderRow="1" firstDataRow="2" firstDataCol="1"/>
  <pivotFields count="20">
    <pivotField showAll="0" defaultSubtotal="0"/>
    <pivotField showAll="0"/>
    <pivotField showAll="0"/>
    <pivotField axis="axisRow" dataField="1" showAll="0">
      <items count="2">
        <item x="0"/>
        <item t="default"/>
      </items>
    </pivotField>
    <pivotField showAll="0" defaultSubtotal="0"/>
    <pivotField numFmtId="164" showAll="0"/>
    <pivotField numFmtId="164" showAll="0"/>
    <pivotField showAll="0"/>
    <pivotField axis="axisCol" showAll="0">
      <items count="2"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8"/>
  </colFields>
  <colItems count="2">
    <i>
      <x/>
    </i>
    <i t="grand">
      <x/>
    </i>
  </colItems>
  <dataFields count="1">
    <dataField name="ABX by Prescribers" fld="3" subtotal="count" baseField="0" baseItem="0"/>
  </dataFields>
  <formats count="12">
    <format dxfId="377">
      <pivotArea type="origin" dataOnly="0" labelOnly="1" outline="0" fieldPosition="0"/>
    </format>
    <format dxfId="376">
      <pivotArea dataOnly="0" labelOnly="1" fieldPosition="0">
        <references count="1">
          <reference field="8" count="0"/>
        </references>
      </pivotArea>
    </format>
    <format dxfId="375">
      <pivotArea dataOnly="0" labelOnly="1" grandCol="1" outline="0" fieldPosition="0"/>
    </format>
    <format dxfId="374">
      <pivotArea type="origin" dataOnly="0" labelOnly="1" outline="0" fieldPosition="0"/>
    </format>
    <format dxfId="373">
      <pivotArea field="3" type="button" dataOnly="0" labelOnly="1" outline="0" axis="axisRow" fieldPosition="0"/>
    </format>
    <format dxfId="372">
      <pivotArea field="8" type="button" dataOnly="0" labelOnly="1" outline="0" axis="axisCol" fieldPosition="0"/>
    </format>
    <format dxfId="371">
      <pivotArea type="origin" dataOnly="0" labelOnly="1" outline="0" fieldPosition="0"/>
    </format>
    <format dxfId="370">
      <pivotArea type="origin" dataOnly="0" labelOnly="1" outline="0" fieldPosition="0"/>
    </format>
    <format dxfId="369">
      <pivotArea type="origin" dataOnly="0" labelOnly="1" outline="0" fieldPosition="0"/>
    </format>
    <format dxfId="368">
      <pivotArea type="origin" dataOnly="0" labelOnly="1" outline="0" fieldPosition="0"/>
    </format>
    <format dxfId="367">
      <pivotArea type="origin" dataOnly="0" labelOnly="1" outline="0" fieldPosition="0"/>
    </format>
    <format dxfId="366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5000000}" name="PivotTable7" cacheId="18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4" firstHeaderRow="1" firstDataRow="1" firstDataCol="1"/>
  <pivotFields count="20">
    <pivotField axis="axisRow" dataFiel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379">
      <pivotArea dataOnly="0" labelOnly="1" outline="0" axis="axisValues" fieldPosition="0"/>
    </format>
    <format dxfId="378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PivotTable2" cacheId="18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20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/>
    </i>
    <i t="grand">
      <x/>
    </i>
  </rowItems>
  <colItems count="1">
    <i/>
  </colItems>
  <dataFields count="1">
    <dataField name="Number" fld="14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PivotTable11" cacheId="1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4" firstHeaderRow="1" firstDataRow="1" firstDataCol="1"/>
  <pivotFields count="20">
    <pivotField showAll="0" defaultSubtotal="0"/>
    <pivotField showAll="0"/>
    <pivotField showAll="0"/>
    <pivotField axis="axisRow" showAll="0">
      <items count="2">
        <item x="0"/>
        <item t="default"/>
      </items>
    </pivotField>
    <pivotField showAll="0" defaultSubtotal="0"/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Days" fld="7" baseField="0" baseItem="0"/>
  </dataFields>
  <formats count="2">
    <format dxfId="381">
      <pivotArea field="3" type="button" dataOnly="0" labelOnly="1" outline="0" axis="axisRow" fieldPosition="0"/>
    </format>
    <format dxfId="380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0" cacheId="1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/>
    </i>
    <i t="grand">
      <x/>
    </i>
  </rowItems>
  <colItems count="1">
    <i/>
  </colItems>
  <dataFields count="1">
    <dataField name="Number" fld="10" subtotal="count" baseField="0" baseItem="0"/>
  </dataFields>
  <formats count="3">
    <format dxfId="384">
      <pivotArea field="10" type="button" dataOnly="0" labelOnly="1" outline="0" axis="axisRow" fieldPosition="0"/>
    </format>
    <format dxfId="383">
      <pivotArea dataOnly="0" labelOnly="1" outline="0" axis="axisValues" fieldPosition="0"/>
    </format>
    <format dxfId="382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6000000}" name="PivotTable8" cacheId="18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4" firstHeaderRow="1" firstDataRow="1" firstDataCol="1"/>
  <pivotFields count="20">
    <pivotField showAll="0" defaultSubtotal="0"/>
    <pivotField showAll="0"/>
    <pivotField axis="axisRow" dataField="1" showAll="0">
      <items count="3">
        <item x="0"/>
        <item m="1" x="1"/>
        <item t="default"/>
      </items>
    </pivotField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">
    <i>
      <x/>
    </i>
    <i t="grand">
      <x/>
    </i>
  </rowItems>
  <colItems count="1">
    <i/>
  </colItems>
  <dataFields count="1">
    <dataField name="Number" fld="2" subtotal="count" baseField="0" baseItem="0"/>
  </dataFields>
  <formats count="4">
    <format dxfId="388">
      <pivotArea field="2" type="button" dataOnly="0" labelOnly="1" outline="0" axis="axisRow" fieldPosition="0"/>
    </format>
    <format dxfId="387">
      <pivotArea dataOnly="0" labelOnly="1" outline="0" axis="axisValues" fieldPosition="0"/>
    </format>
    <format dxfId="386">
      <pivotArea field="2" type="button" dataOnly="0" labelOnly="1" outline="0" axis="axisRow" fieldPosition="0"/>
    </format>
    <format dxfId="385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PivotTable13" cacheId="1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H5" firstHeaderRow="1" firstDataRow="2" firstDataCol="1"/>
  <pivotFields count="20">
    <pivotField showAll="0" defaultSubtotal="0"/>
    <pivotField subtotalTop="0" showAll="0"/>
    <pivotField subtotalTop="0" showAll="0"/>
    <pivotField subtotalTop="0" showAll="0"/>
    <pivotField showAll="0" defaultSubtota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1">
        <item x="0"/>
      </items>
    </pivotField>
    <pivotField axis="axisCol" showAll="0" sortType="descending" defaultSubtotal="0">
      <items count="1">
        <item x="0"/>
      </items>
    </pivotField>
    <pivotField showAll="0" defaultSubtotal="0"/>
  </pivotFields>
  <rowFields count="1">
    <field x="17"/>
  </rowFields>
  <rowItems count="2">
    <i>
      <x/>
    </i>
    <i t="grand">
      <x/>
    </i>
  </rowItems>
  <colFields count="1">
    <field x="18"/>
  </colFields>
  <colItems count="2">
    <i>
      <x/>
    </i>
    <i t="grand">
      <x/>
    </i>
  </colItems>
  <dataFields count="1">
    <dataField name="Number" fld="17" subtotal="count" baseField="0" baseItem="0"/>
  </dataFields>
  <formats count="6">
    <format dxfId="394">
      <pivotArea dataOnly="0" labelOnly="1" outline="0" axis="axisValues" fieldPosition="0"/>
    </format>
    <format dxfId="393">
      <pivotArea grandRow="1" outline="0" collapsedLevelsAreSubtotals="1" fieldPosition="0"/>
    </format>
    <format dxfId="392">
      <pivotArea dataOnly="0" labelOnly="1" grandRow="1" outline="0" fieldPosition="0"/>
    </format>
    <format dxfId="391">
      <pivotArea field="17" type="button" dataOnly="0" labelOnly="1" outline="0" axis="axisRow" fieldPosition="0"/>
    </format>
    <format dxfId="390">
      <pivotArea field="18" type="button" dataOnly="0" labelOnly="1" outline="0" axis="axisCol" fieldPosition="0"/>
    </format>
    <format dxfId="389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4000000}" name="PivotTable2" cacheId="19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20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/>
    </i>
    <i t="grand">
      <x/>
    </i>
  </rowItems>
  <colItems count="1">
    <i/>
  </colItems>
  <dataFields count="1">
    <dataField name="Number" fld="14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3000000}" name="PivotTable13" cacheId="19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H5" firstHeaderRow="1" firstDataRow="2" firstDataCol="1"/>
  <pivotFields count="20">
    <pivotField showAll="0" defaultSubtotal="0"/>
    <pivotField subtotalTop="0" showAll="0"/>
    <pivotField subtotalTop="0" showAll="0"/>
    <pivotField subtotalTop="0" showAll="0"/>
    <pivotField showAll="0" defaultSubtota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1">
        <item x="0"/>
      </items>
    </pivotField>
    <pivotField axis="axisCol" showAll="0" sortType="descending" defaultSubtotal="0">
      <items count="1">
        <item x="0"/>
      </items>
    </pivotField>
    <pivotField showAll="0" defaultSubtotal="0"/>
  </pivotFields>
  <rowFields count="1">
    <field x="17"/>
  </rowFields>
  <rowItems count="2">
    <i>
      <x/>
    </i>
    <i t="grand">
      <x/>
    </i>
  </rowItems>
  <colFields count="1">
    <field x="18"/>
  </colFields>
  <colItems count="2">
    <i>
      <x/>
    </i>
    <i t="grand">
      <x/>
    </i>
  </colItems>
  <dataFields count="1">
    <dataField name="Number" fld="17" subtotal="count" baseField="0" baseItem="0"/>
  </dataFields>
  <formats count="6">
    <format dxfId="303">
      <pivotArea dataOnly="0" labelOnly="1" outline="0" axis="axisValues" fieldPosition="0"/>
    </format>
    <format dxfId="302">
      <pivotArea grandRow="1" outline="0" collapsedLevelsAreSubtotals="1" fieldPosition="0"/>
    </format>
    <format dxfId="301">
      <pivotArea dataOnly="0" labelOnly="1" grandRow="1" outline="0" fieldPosition="0"/>
    </format>
    <format dxfId="300">
      <pivotArea field="17" type="button" dataOnly="0" labelOnly="1" outline="0" axis="axisRow" fieldPosition="0"/>
    </format>
    <format dxfId="299">
      <pivotArea field="18" type="button" dataOnly="0" labelOnly="1" outline="0" axis="axisCol" fieldPosition="0"/>
    </format>
    <format dxfId="298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7000000}" name="PivotTable9" cacheId="19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D5" firstHeaderRow="1" firstDataRow="2" firstDataCol="1"/>
  <pivotFields count="20">
    <pivotField showAll="0" defaultSubtotal="0"/>
    <pivotField showAll="0"/>
    <pivotField showAll="0"/>
    <pivotField axis="axisRow" dataField="1" showAll="0">
      <items count="2">
        <item x="0"/>
        <item t="default"/>
      </items>
    </pivotField>
    <pivotField showAll="0" defaultSubtotal="0"/>
    <pivotField numFmtId="164" showAll="0"/>
    <pivotField numFmtId="164" showAll="0"/>
    <pivotField showAll="0"/>
    <pivotField axis="axisCol" showAll="0">
      <items count="2"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8"/>
  </colFields>
  <colItems count="2">
    <i>
      <x/>
    </i>
    <i t="grand">
      <x/>
    </i>
  </colItems>
  <dataFields count="1">
    <dataField name="ABX by Prescribers" fld="3" subtotal="count" baseField="0" baseItem="0"/>
  </dataFields>
  <formats count="12">
    <format dxfId="315">
      <pivotArea type="origin" dataOnly="0" labelOnly="1" outline="0" fieldPosition="0"/>
    </format>
    <format dxfId="314">
      <pivotArea dataOnly="0" labelOnly="1" fieldPosition="0">
        <references count="1">
          <reference field="8" count="0"/>
        </references>
      </pivotArea>
    </format>
    <format dxfId="313">
      <pivotArea dataOnly="0" labelOnly="1" grandCol="1" outline="0" fieldPosition="0"/>
    </format>
    <format dxfId="312">
      <pivotArea type="origin" dataOnly="0" labelOnly="1" outline="0" fieldPosition="0"/>
    </format>
    <format dxfId="311">
      <pivotArea field="3" type="button" dataOnly="0" labelOnly="1" outline="0" axis="axisRow" fieldPosition="0"/>
    </format>
    <format dxfId="310">
      <pivotArea field="8" type="button" dataOnly="0" labelOnly="1" outline="0" axis="axisCol" fieldPosition="0"/>
    </format>
    <format dxfId="309">
      <pivotArea type="origin" dataOnly="0" labelOnly="1" outline="0" fieldPosition="0"/>
    </format>
    <format dxfId="308">
      <pivotArea type="origin" dataOnly="0" labelOnly="1" outline="0" fieldPosition="0"/>
    </format>
    <format dxfId="307">
      <pivotArea type="origin" dataOnly="0" labelOnly="1" outline="0" fieldPosition="0"/>
    </format>
    <format dxfId="306">
      <pivotArea type="origin" dataOnly="0" labelOnly="1" outline="0" fieldPosition="0"/>
    </format>
    <format dxfId="305">
      <pivotArea type="origin" dataOnly="0" labelOnly="1" outline="0" fieldPosition="0"/>
    </format>
    <format dxfId="304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11" cacheId="1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4" firstHeaderRow="1" firstDataRow="1" firstDataCol="1"/>
  <pivotFields count="20">
    <pivotField showAll="0" defaultSubtotal="0"/>
    <pivotField showAll="0"/>
    <pivotField showAll="0"/>
    <pivotField axis="axisRow" showAll="0">
      <items count="11">
        <item m="1" x="6"/>
        <item m="1" x="3"/>
        <item m="1" x="1"/>
        <item m="1" x="8"/>
        <item m="1" x="4"/>
        <item m="1" x="9"/>
        <item m="1" x="5"/>
        <item m="1" x="2"/>
        <item x="0"/>
        <item m="1" x="7"/>
        <item t="default"/>
      </items>
    </pivotField>
    <pivotField showAll="0" defaultSubtotal="0"/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 v="8"/>
    </i>
    <i t="grand">
      <x/>
    </i>
  </rowItems>
  <colItems count="1">
    <i/>
  </colItems>
  <dataFields count="1">
    <dataField name="Days" fld="7" baseField="0" baseItem="0"/>
  </dataFields>
  <formats count="4">
    <format dxfId="785">
      <pivotArea field="3" type="button" dataOnly="0" labelOnly="1" outline="0" axis="axisRow" fieldPosition="0"/>
    </format>
    <format dxfId="784">
      <pivotArea dataOnly="0" labelOnly="1" outline="0" axis="axisValues" fieldPosition="0"/>
    </format>
    <format dxfId="783">
      <pivotArea collapsedLevelsAreSubtotals="1" fieldPosition="0">
        <references count="1">
          <reference field="3" count="1">
            <x v="7"/>
          </reference>
        </references>
      </pivotArea>
    </format>
    <format dxfId="782">
      <pivotArea dataOnly="0" labelOnly="1" fieldPosition="0">
        <references count="1">
          <reference field="3" count="1">
            <x v="7"/>
          </reference>
        </references>
      </pivotArea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6000000}" name="PivotTable8" cacheId="19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4" firstHeaderRow="1" firstDataRow="1" firstDataCol="1"/>
  <pivotFields count="20">
    <pivotField showAll="0" defaultSubtotal="0"/>
    <pivotField showAll="0"/>
    <pivotField axis="axisRow" dataField="1" showAll="0">
      <items count="3">
        <item x="0"/>
        <item m="1" x="1"/>
        <item t="default"/>
      </items>
    </pivotField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">
    <i>
      <x/>
    </i>
    <i t="grand">
      <x/>
    </i>
  </rowItems>
  <colItems count="1">
    <i/>
  </colItems>
  <dataFields count="1">
    <dataField name="Number" fld="2" subtotal="count" baseField="0" baseItem="0"/>
  </dataFields>
  <formats count="4">
    <format dxfId="319">
      <pivotArea field="2" type="button" dataOnly="0" labelOnly="1" outline="0" axis="axisRow" fieldPosition="0"/>
    </format>
    <format dxfId="318">
      <pivotArea dataOnly="0" labelOnly="1" outline="0" axis="axisValues" fieldPosition="0"/>
    </format>
    <format dxfId="317">
      <pivotArea field="2" type="button" dataOnly="0" labelOnly="1" outline="0" axis="axisRow" fieldPosition="0"/>
    </format>
    <format dxfId="316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ivotTable11" cacheId="19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4" firstHeaderRow="1" firstDataRow="1" firstDataCol="1"/>
  <pivotFields count="20">
    <pivotField showAll="0" defaultSubtotal="0"/>
    <pivotField showAll="0"/>
    <pivotField showAll="0"/>
    <pivotField axis="axisRow" showAll="0">
      <items count="2">
        <item x="0"/>
        <item t="default"/>
      </items>
    </pivotField>
    <pivotField showAll="0" defaultSubtotal="0"/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Days" fld="7" baseField="0" baseItem="0"/>
  </dataFields>
  <formats count="2">
    <format dxfId="321">
      <pivotArea field="3" type="button" dataOnly="0" labelOnly="1" outline="0" axis="axisRow" fieldPosition="0"/>
    </format>
    <format dxfId="320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2000000}" name="PivotTable12" cacheId="19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Number" fld="16" subtotal="count" baseField="0" baseItem="0"/>
  </dataFields>
  <formats count="3">
    <format dxfId="324">
      <pivotArea dataOnly="0" labelOnly="1" outline="0" axis="axisValues" fieldPosition="0"/>
    </format>
    <format dxfId="323">
      <pivotArea field="16" type="button" dataOnly="0" labelOnly="1" outline="0" axis="axisRow" fieldPosition="0"/>
    </format>
    <format dxfId="322">
      <pivotArea field="16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5000000}" name="PivotTable7" cacheId="19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4" firstHeaderRow="1" firstDataRow="1" firstDataCol="1"/>
  <pivotFields count="20">
    <pivotField axis="axisRow" dataFiel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326">
      <pivotArea dataOnly="0" labelOnly="1" outline="0" axis="axisValues" fieldPosition="0"/>
    </format>
    <format dxfId="325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0" cacheId="19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/>
    </i>
    <i t="grand">
      <x/>
    </i>
  </rowItems>
  <colItems count="1">
    <i/>
  </colItems>
  <dataFields count="1">
    <dataField name="Number" fld="10" subtotal="count" baseField="0" baseItem="0"/>
  </dataFields>
  <formats count="3">
    <format dxfId="329">
      <pivotArea field="10" type="button" dataOnly="0" labelOnly="1" outline="0" axis="axisRow" fieldPosition="0"/>
    </format>
    <format dxfId="328">
      <pivotArea dataOnly="0" labelOnly="1" outline="0" axis="axisValues" fieldPosition="0"/>
    </format>
    <format dxfId="327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6000000}" name="PivotTable8" cacheId="20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4" firstHeaderRow="1" firstDataRow="1" firstDataCol="1"/>
  <pivotFields count="20">
    <pivotField showAll="0" defaultSubtotal="0"/>
    <pivotField showAll="0"/>
    <pivotField axis="axisRow" dataField="1" showAll="0">
      <items count="3">
        <item x="0"/>
        <item m="1" x="1"/>
        <item t="default"/>
      </items>
    </pivotField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">
    <i>
      <x/>
    </i>
    <i t="grand">
      <x/>
    </i>
  </rowItems>
  <colItems count="1">
    <i/>
  </colItems>
  <dataFields count="1">
    <dataField name="Number" fld="2" subtotal="count" baseField="0" baseItem="0"/>
  </dataFields>
  <formats count="4">
    <format dxfId="236">
      <pivotArea field="2" type="button" dataOnly="0" labelOnly="1" outline="0" axis="axisRow" fieldPosition="0"/>
    </format>
    <format dxfId="235">
      <pivotArea dataOnly="0" labelOnly="1" outline="0" axis="axisValues" fieldPosition="0"/>
    </format>
    <format dxfId="234">
      <pivotArea field="2" type="button" dataOnly="0" labelOnly="1" outline="0" axis="axisRow" fieldPosition="0"/>
    </format>
    <format dxfId="233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2000000}" name="PivotTable12" cacheId="20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Number" fld="16" subtotal="count" baseField="0" baseItem="0"/>
  </dataFields>
  <formats count="3">
    <format dxfId="239">
      <pivotArea dataOnly="0" labelOnly="1" outline="0" axis="axisValues" fieldPosition="0"/>
    </format>
    <format dxfId="238">
      <pivotArea field="16" type="button" dataOnly="0" labelOnly="1" outline="0" axis="axisRow" fieldPosition="0"/>
    </format>
    <format dxfId="237">
      <pivotArea field="16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3000000}" name="PivotTable13" cacheId="20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H5" firstHeaderRow="1" firstDataRow="2" firstDataCol="1"/>
  <pivotFields count="20">
    <pivotField showAll="0" defaultSubtotal="0"/>
    <pivotField subtotalTop="0" showAll="0"/>
    <pivotField subtotalTop="0" showAll="0"/>
    <pivotField subtotalTop="0" showAll="0"/>
    <pivotField showAll="0" defaultSubtota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1">
        <item x="0"/>
      </items>
    </pivotField>
    <pivotField axis="axisCol" showAll="0" sortType="descending" defaultSubtotal="0">
      <items count="1">
        <item x="0"/>
      </items>
    </pivotField>
    <pivotField showAll="0" defaultSubtotal="0"/>
  </pivotFields>
  <rowFields count="1">
    <field x="17"/>
  </rowFields>
  <rowItems count="2">
    <i>
      <x/>
    </i>
    <i t="grand">
      <x/>
    </i>
  </rowItems>
  <colFields count="1">
    <field x="18"/>
  </colFields>
  <colItems count="2">
    <i>
      <x/>
    </i>
    <i t="grand">
      <x/>
    </i>
  </colItems>
  <dataFields count="1">
    <dataField name="Number" fld="17" subtotal="count" baseField="0" baseItem="0"/>
  </dataFields>
  <formats count="6">
    <format dxfId="245">
      <pivotArea dataOnly="0" labelOnly="1" outline="0" axis="axisValues" fieldPosition="0"/>
    </format>
    <format dxfId="244">
      <pivotArea grandRow="1" outline="0" collapsedLevelsAreSubtotals="1" fieldPosition="0"/>
    </format>
    <format dxfId="243">
      <pivotArea dataOnly="0" labelOnly="1" grandRow="1" outline="0" fieldPosition="0"/>
    </format>
    <format dxfId="242">
      <pivotArea field="17" type="button" dataOnly="0" labelOnly="1" outline="0" axis="axisRow" fieldPosition="0"/>
    </format>
    <format dxfId="241">
      <pivotArea field="18" type="button" dataOnly="0" labelOnly="1" outline="0" axis="axisCol" fieldPosition="0"/>
    </format>
    <format dxfId="240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0" cacheId="20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/>
    </i>
    <i t="grand">
      <x/>
    </i>
  </rowItems>
  <colItems count="1">
    <i/>
  </colItems>
  <dataFields count="1">
    <dataField name="Number" fld="10" subtotal="count" baseField="0" baseItem="0"/>
  </dataFields>
  <formats count="3">
    <format dxfId="248">
      <pivotArea field="10" type="button" dataOnly="0" labelOnly="1" outline="0" axis="axisRow" fieldPosition="0"/>
    </format>
    <format dxfId="247">
      <pivotArea dataOnly="0" labelOnly="1" outline="0" axis="axisValues" fieldPosition="0"/>
    </format>
    <format dxfId="246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4000000}" name="PivotTable2" cacheId="20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20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/>
    </i>
    <i t="grand">
      <x/>
    </i>
  </rowItems>
  <colItems count="1">
    <i/>
  </colItems>
  <dataFields count="1">
    <dataField name="Number" fld="14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PivotTable8" cacheId="13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4" firstHeaderRow="1" firstDataRow="1" firstDataCol="1"/>
  <pivotFields count="20">
    <pivotField showAll="0" defaultSubtotal="0"/>
    <pivotField showAll="0"/>
    <pivotField axis="axisRow" dataField="1" showAll="0">
      <items count="17">
        <item m="1" x="6"/>
        <item m="1" x="8"/>
        <item x="0"/>
        <item m="1" x="2"/>
        <item m="1" x="11"/>
        <item m="1" x="15"/>
        <item m="1" x="5"/>
        <item m="1" x="1"/>
        <item m="1" x="3"/>
        <item m="1" x="4"/>
        <item m="1" x="7"/>
        <item m="1" x="9"/>
        <item m="1" x="12"/>
        <item m="1" x="13"/>
        <item m="1" x="14"/>
        <item m="1" x="10"/>
        <item t="default"/>
      </items>
    </pivotField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">
    <i>
      <x v="2"/>
    </i>
    <i t="grand">
      <x/>
    </i>
  </rowItems>
  <colItems count="1">
    <i/>
  </colItems>
  <dataFields count="1">
    <dataField name="Number" fld="2" subtotal="count" baseField="0" baseItem="0"/>
  </dataFields>
  <formats count="6">
    <format dxfId="791">
      <pivotArea field="2" type="button" dataOnly="0" labelOnly="1" outline="0" axis="axisRow" fieldPosition="0"/>
    </format>
    <format dxfId="790">
      <pivotArea dataOnly="0" labelOnly="1" outline="0" axis="axisValues" fieldPosition="0"/>
    </format>
    <format dxfId="789">
      <pivotArea field="2" type="button" dataOnly="0" labelOnly="1" outline="0" axis="axisRow" fieldPosition="0"/>
    </format>
    <format dxfId="788">
      <pivotArea dataOnly="0" labelOnly="1" outline="0" axis="axisValues" fieldPosition="0"/>
    </format>
    <format dxfId="787">
      <pivotArea collapsedLevelsAreSubtotals="1" fieldPosition="0">
        <references count="1">
          <reference field="2" count="1">
            <x v="7"/>
          </reference>
        </references>
      </pivotArea>
    </format>
    <format dxfId="786">
      <pivotArea dataOnly="0" labelOnly="1" fieldPosition="0">
        <references count="1">
          <reference field="2" count="1">
            <x v="7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5000000}" name="PivotTable7" cacheId="20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4" firstHeaderRow="1" firstDataRow="1" firstDataCol="1"/>
  <pivotFields count="20">
    <pivotField axis="axisRow" dataFiel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250">
      <pivotArea dataOnly="0" labelOnly="1" outline="0" axis="axisValues" fieldPosition="0"/>
    </format>
    <format dxfId="249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PivotTable11" cacheId="20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4" firstHeaderRow="1" firstDataRow="1" firstDataCol="1"/>
  <pivotFields count="20">
    <pivotField showAll="0" defaultSubtotal="0"/>
    <pivotField showAll="0"/>
    <pivotField showAll="0"/>
    <pivotField axis="axisRow" showAll="0">
      <items count="2">
        <item x="0"/>
        <item t="default"/>
      </items>
    </pivotField>
    <pivotField showAll="0" defaultSubtotal="0"/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Days" fld="7" baseField="0" baseItem="0"/>
  </dataFields>
  <formats count="2">
    <format dxfId="252">
      <pivotArea field="3" type="button" dataOnly="0" labelOnly="1" outline="0" axis="axisRow" fieldPosition="0"/>
    </format>
    <format dxfId="251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7000000}" name="PivotTable9" cacheId="20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D5" firstHeaderRow="1" firstDataRow="2" firstDataCol="1"/>
  <pivotFields count="20">
    <pivotField showAll="0" defaultSubtotal="0"/>
    <pivotField showAll="0"/>
    <pivotField showAll="0"/>
    <pivotField axis="axisRow" dataField="1" showAll="0">
      <items count="2">
        <item x="0"/>
        <item t="default"/>
      </items>
    </pivotField>
    <pivotField showAll="0" defaultSubtotal="0"/>
    <pivotField numFmtId="164" showAll="0"/>
    <pivotField numFmtId="164" showAll="0"/>
    <pivotField showAll="0"/>
    <pivotField axis="axisCol" showAll="0">
      <items count="2"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8"/>
  </colFields>
  <colItems count="2">
    <i>
      <x/>
    </i>
    <i t="grand">
      <x/>
    </i>
  </colItems>
  <dataFields count="1">
    <dataField name="ABX by Prescribers" fld="3" subtotal="count" baseField="0" baseItem="0"/>
  </dataFields>
  <formats count="12">
    <format dxfId="264">
      <pivotArea type="origin" dataOnly="0" labelOnly="1" outline="0" fieldPosition="0"/>
    </format>
    <format dxfId="263">
      <pivotArea dataOnly="0" labelOnly="1" fieldPosition="0">
        <references count="1">
          <reference field="8" count="0"/>
        </references>
      </pivotArea>
    </format>
    <format dxfId="262">
      <pivotArea dataOnly="0" labelOnly="1" grandCol="1" outline="0" fieldPosition="0"/>
    </format>
    <format dxfId="261">
      <pivotArea type="origin" dataOnly="0" labelOnly="1" outline="0" fieldPosition="0"/>
    </format>
    <format dxfId="260">
      <pivotArea field="3" type="button" dataOnly="0" labelOnly="1" outline="0" axis="axisRow" fieldPosition="0"/>
    </format>
    <format dxfId="259">
      <pivotArea field="8" type="button" dataOnly="0" labelOnly="1" outline="0" axis="axisCol" fieldPosition="0"/>
    </format>
    <format dxfId="258">
      <pivotArea type="origin" dataOnly="0" labelOnly="1" outline="0" fieldPosition="0"/>
    </format>
    <format dxfId="257">
      <pivotArea type="origin" dataOnly="0" labelOnly="1" outline="0" fieldPosition="0"/>
    </format>
    <format dxfId="256">
      <pivotArea type="origin" dataOnly="0" labelOnly="1" outline="0" fieldPosition="0"/>
    </format>
    <format dxfId="255">
      <pivotArea type="origin" dataOnly="0" labelOnly="1" outline="0" fieldPosition="0"/>
    </format>
    <format dxfId="254">
      <pivotArea type="origin" dataOnly="0" labelOnly="1" outline="0" fieldPosition="0"/>
    </format>
    <format dxfId="253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5000000}" name="PivotTable7" cacheId="21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4" firstHeaderRow="1" firstDataRow="1" firstDataCol="1"/>
  <pivotFields count="20">
    <pivotField axis="axisRow" dataFiel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169">
      <pivotArea dataOnly="0" labelOnly="1" outline="0" axis="axisValues" fieldPosition="0"/>
    </format>
    <format dxfId="168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4000000}" name="PivotTable2" cacheId="21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20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/>
    </i>
    <i t="grand">
      <x/>
    </i>
  </rowItems>
  <colItems count="1">
    <i/>
  </colItems>
  <dataFields count="1">
    <dataField name="Number" fld="14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3000000}" name="PivotTable13" cacheId="21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H5" firstHeaderRow="1" firstDataRow="2" firstDataCol="1"/>
  <pivotFields count="20">
    <pivotField showAll="0" defaultSubtotal="0"/>
    <pivotField subtotalTop="0" showAll="0"/>
    <pivotField subtotalTop="0" showAll="0"/>
    <pivotField subtotalTop="0" showAll="0"/>
    <pivotField showAll="0" defaultSubtota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1">
        <item x="0"/>
      </items>
    </pivotField>
    <pivotField axis="axisCol" showAll="0" sortType="descending" defaultSubtotal="0">
      <items count="1">
        <item x="0"/>
      </items>
    </pivotField>
    <pivotField showAll="0" defaultSubtotal="0"/>
  </pivotFields>
  <rowFields count="1">
    <field x="17"/>
  </rowFields>
  <rowItems count="2">
    <i>
      <x/>
    </i>
    <i t="grand">
      <x/>
    </i>
  </rowItems>
  <colFields count="1">
    <field x="18"/>
  </colFields>
  <colItems count="2">
    <i>
      <x/>
    </i>
    <i t="grand">
      <x/>
    </i>
  </colItems>
  <dataFields count="1">
    <dataField name="Number" fld="17" subtotal="count" baseField="0" baseItem="0"/>
  </dataFields>
  <formats count="6">
    <format dxfId="175">
      <pivotArea dataOnly="0" labelOnly="1" outline="0" axis="axisValues" fieldPosition="0"/>
    </format>
    <format dxfId="174">
      <pivotArea grandRow="1" outline="0" collapsedLevelsAreSubtotals="1" fieldPosition="0"/>
    </format>
    <format dxfId="173">
      <pivotArea dataOnly="0" labelOnly="1" grandRow="1" outline="0" fieldPosition="0"/>
    </format>
    <format dxfId="172">
      <pivotArea field="17" type="button" dataOnly="0" labelOnly="1" outline="0" axis="axisRow" fieldPosition="0"/>
    </format>
    <format dxfId="171">
      <pivotArea field="18" type="button" dataOnly="0" labelOnly="1" outline="0" axis="axisCol" fieldPosition="0"/>
    </format>
    <format dxfId="170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7000000}" name="PivotTable9" cacheId="21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D5" firstHeaderRow="1" firstDataRow="2" firstDataCol="1"/>
  <pivotFields count="20">
    <pivotField showAll="0" defaultSubtotal="0"/>
    <pivotField showAll="0"/>
    <pivotField showAll="0"/>
    <pivotField axis="axisRow" dataField="1" showAll="0">
      <items count="2">
        <item x="0"/>
        <item t="default"/>
      </items>
    </pivotField>
    <pivotField showAll="0" defaultSubtotal="0"/>
    <pivotField numFmtId="164" showAll="0"/>
    <pivotField numFmtId="164" showAll="0"/>
    <pivotField showAll="0"/>
    <pivotField axis="axisCol" showAll="0">
      <items count="2"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8"/>
  </colFields>
  <colItems count="2">
    <i>
      <x/>
    </i>
    <i t="grand">
      <x/>
    </i>
  </colItems>
  <dataFields count="1">
    <dataField name="ABX by Prescribers" fld="3" subtotal="count" baseField="0" baseItem="0"/>
  </dataFields>
  <formats count="12">
    <format dxfId="187">
      <pivotArea type="origin" dataOnly="0" labelOnly="1" outline="0" fieldPosition="0"/>
    </format>
    <format dxfId="186">
      <pivotArea dataOnly="0" labelOnly="1" fieldPosition="0">
        <references count="1">
          <reference field="8" count="0"/>
        </references>
      </pivotArea>
    </format>
    <format dxfId="185">
      <pivotArea dataOnly="0" labelOnly="1" grandCol="1" outline="0" fieldPosition="0"/>
    </format>
    <format dxfId="184">
      <pivotArea type="origin" dataOnly="0" labelOnly="1" outline="0" fieldPosition="0"/>
    </format>
    <format dxfId="183">
      <pivotArea field="3" type="button" dataOnly="0" labelOnly="1" outline="0" axis="axisRow" fieldPosition="0"/>
    </format>
    <format dxfId="182">
      <pivotArea field="8" type="button" dataOnly="0" labelOnly="1" outline="0" axis="axisCol" fieldPosition="0"/>
    </format>
    <format dxfId="181">
      <pivotArea type="origin" dataOnly="0" labelOnly="1" outline="0" fieldPosition="0"/>
    </format>
    <format dxfId="180">
      <pivotArea type="origin" dataOnly="0" labelOnly="1" outline="0" fieldPosition="0"/>
    </format>
    <format dxfId="179">
      <pivotArea type="origin" dataOnly="0" labelOnly="1" outline="0" fieldPosition="0"/>
    </format>
    <format dxfId="178">
      <pivotArea type="origin" dataOnly="0" labelOnly="1" outline="0" fieldPosition="0"/>
    </format>
    <format dxfId="177">
      <pivotArea type="origin" dataOnly="0" labelOnly="1" outline="0" fieldPosition="0"/>
    </format>
    <format dxfId="176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6000000}" name="PivotTable8" cacheId="21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4" firstHeaderRow="1" firstDataRow="1" firstDataCol="1"/>
  <pivotFields count="20">
    <pivotField showAll="0" defaultSubtotal="0"/>
    <pivotField showAll="0"/>
    <pivotField axis="axisRow" dataField="1" showAll="0">
      <items count="3">
        <item x="0"/>
        <item m="1" x="1"/>
        <item t="default"/>
      </items>
    </pivotField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">
    <i>
      <x/>
    </i>
    <i t="grand">
      <x/>
    </i>
  </rowItems>
  <colItems count="1">
    <i/>
  </colItems>
  <dataFields count="1">
    <dataField name="Number" fld="2" subtotal="count" baseField="0" baseItem="0"/>
  </dataFields>
  <formats count="4">
    <format dxfId="191">
      <pivotArea field="2" type="button" dataOnly="0" labelOnly="1" outline="0" axis="axisRow" fieldPosition="0"/>
    </format>
    <format dxfId="190">
      <pivotArea dataOnly="0" labelOnly="1" outline="0" axis="axisValues" fieldPosition="0"/>
    </format>
    <format dxfId="189">
      <pivotArea field="2" type="button" dataOnly="0" labelOnly="1" outline="0" axis="axisRow" fieldPosition="0"/>
    </format>
    <format dxfId="188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1000000}" name="PivotTable11" cacheId="21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4" firstHeaderRow="1" firstDataRow="1" firstDataCol="1"/>
  <pivotFields count="20">
    <pivotField showAll="0" defaultSubtotal="0"/>
    <pivotField showAll="0"/>
    <pivotField showAll="0"/>
    <pivotField axis="axisRow" showAll="0">
      <items count="2">
        <item x="0"/>
        <item t="default"/>
      </items>
    </pivotField>
    <pivotField showAll="0" defaultSubtotal="0"/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Days" fld="7" baseField="0" baseItem="0"/>
  </dataFields>
  <formats count="2">
    <format dxfId="193">
      <pivotArea field="3" type="button" dataOnly="0" labelOnly="1" outline="0" axis="axisRow" fieldPosition="0"/>
    </format>
    <format dxfId="192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2000000}" name="PivotTable12" cacheId="21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Number" fld="16" subtotal="count" baseField="0" baseItem="0"/>
  </dataFields>
  <formats count="3">
    <format dxfId="196">
      <pivotArea dataOnly="0" labelOnly="1" outline="0" axis="axisValues" fieldPosition="0"/>
    </format>
    <format dxfId="195">
      <pivotArea field="16" type="button" dataOnly="0" labelOnly="1" outline="0" axis="axisRow" fieldPosition="0"/>
    </format>
    <format dxfId="194">
      <pivotArea field="16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0" cacheId="1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7">
        <item m="1" x="3"/>
        <item m="1" x="2"/>
        <item m="1" x="1"/>
        <item m="1" x="6"/>
        <item m="1" x="5"/>
        <item m="1" x="4"/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 v="6"/>
    </i>
    <i t="grand">
      <x/>
    </i>
  </rowItems>
  <colItems count="1">
    <i/>
  </colItems>
  <dataFields count="1">
    <dataField name="Number" fld="10" subtotal="count" baseField="0" baseItem="0"/>
  </dataFields>
  <formats count="3">
    <format dxfId="794">
      <pivotArea field="10" type="button" dataOnly="0" labelOnly="1" outline="0" axis="axisRow" fieldPosition="0"/>
    </format>
    <format dxfId="793">
      <pivotArea dataOnly="0" labelOnly="1" outline="0" axis="axisValues" fieldPosition="0"/>
    </format>
    <format dxfId="792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10" cacheId="21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/>
    </i>
    <i t="grand">
      <x/>
    </i>
  </rowItems>
  <colItems count="1">
    <i/>
  </colItems>
  <dataFields count="1">
    <dataField name="Number" fld="10" subtotal="count" baseField="0" baseItem="0"/>
  </dataFields>
  <formats count="3">
    <format dxfId="199">
      <pivotArea field="10" type="button" dataOnly="0" labelOnly="1" outline="0" axis="axisRow" fieldPosition="0"/>
    </format>
    <format dxfId="198">
      <pivotArea dataOnly="0" labelOnly="1" outline="0" axis="axisValues" fieldPosition="0"/>
    </format>
    <format dxfId="197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1000000}" name="PivotTable11" cacheId="2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4" firstHeaderRow="1" firstDataRow="1" firstDataCol="1"/>
  <pivotFields count="20">
    <pivotField showAll="0" defaultSubtotal="0"/>
    <pivotField showAll="0"/>
    <pivotField showAll="0"/>
    <pivotField axis="axisRow" showAll="0">
      <items count="2">
        <item x="0"/>
        <item t="default"/>
      </items>
    </pivotField>
    <pivotField showAll="0" defaultSubtotal="0"/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Days" fld="7" baseField="0" baseItem="0"/>
  </dataFields>
  <formats count="2">
    <format dxfId="104">
      <pivotArea field="3" type="button" dataOnly="0" labelOnly="1" outline="0" axis="axisRow" fieldPosition="0"/>
    </format>
    <format dxfId="103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4000000}" name="PivotTable2" cacheId="22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20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/>
    </i>
    <i t="grand">
      <x/>
    </i>
  </rowItems>
  <colItems count="1">
    <i/>
  </colItems>
  <dataFields count="1">
    <dataField name="Number" fld="14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7000000}" name="PivotTable9" cacheId="2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D5" firstHeaderRow="1" firstDataRow="2" firstDataCol="1"/>
  <pivotFields count="20">
    <pivotField showAll="0" defaultSubtotal="0"/>
    <pivotField showAll="0"/>
    <pivotField showAll="0"/>
    <pivotField axis="axisRow" dataField="1" showAll="0">
      <items count="2">
        <item x="0"/>
        <item t="default"/>
      </items>
    </pivotField>
    <pivotField showAll="0" defaultSubtotal="0"/>
    <pivotField numFmtId="164" showAll="0"/>
    <pivotField numFmtId="164" showAll="0"/>
    <pivotField showAll="0"/>
    <pivotField axis="axisCol" showAll="0">
      <items count="2"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8"/>
  </colFields>
  <colItems count="2">
    <i>
      <x/>
    </i>
    <i t="grand">
      <x/>
    </i>
  </colItems>
  <dataFields count="1">
    <dataField name="ABX by Prescribers" fld="3" subtotal="count" baseField="0" baseItem="0"/>
  </dataFields>
  <formats count="12">
    <format dxfId="116">
      <pivotArea type="origin" dataOnly="0" labelOnly="1" outline="0" fieldPosition="0"/>
    </format>
    <format dxfId="115">
      <pivotArea dataOnly="0" labelOnly="1" fieldPosition="0">
        <references count="1">
          <reference field="8" count="0"/>
        </references>
      </pivotArea>
    </format>
    <format dxfId="114">
      <pivotArea dataOnly="0" labelOnly="1" grandCol="1" outline="0" fieldPosition="0"/>
    </format>
    <format dxfId="113">
      <pivotArea type="origin" dataOnly="0" labelOnly="1" outline="0" fieldPosition="0"/>
    </format>
    <format dxfId="112">
      <pivotArea field="3" type="button" dataOnly="0" labelOnly="1" outline="0" axis="axisRow" fieldPosition="0"/>
    </format>
    <format dxfId="111">
      <pivotArea field="8" type="button" dataOnly="0" labelOnly="1" outline="0" axis="axisCol" fieldPosition="0"/>
    </format>
    <format dxfId="110">
      <pivotArea type="origin" dataOnly="0" labelOnly="1" outline="0" fieldPosition="0"/>
    </format>
    <format dxfId="109">
      <pivotArea type="origin" dataOnly="0" labelOnly="1" outline="0" fieldPosition="0"/>
    </format>
    <format dxfId="108">
      <pivotArea type="origin" dataOnly="0" labelOnly="1" outline="0" fieldPosition="0"/>
    </format>
    <format dxfId="107">
      <pivotArea type="origin" dataOnly="0" labelOnly="1" outline="0" fieldPosition="0"/>
    </format>
    <format dxfId="106">
      <pivotArea type="origin" dataOnly="0" labelOnly="1" outline="0" fieldPosition="0"/>
    </format>
    <format dxfId="105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5000000}" name="PivotTable7" cacheId="22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4" firstHeaderRow="1" firstDataRow="1" firstDataCol="1"/>
  <pivotFields count="20">
    <pivotField axis="axisRow" dataFiel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118">
      <pivotArea dataOnly="0" labelOnly="1" outline="0" axis="axisValues" fieldPosition="0"/>
    </format>
    <format dxfId="117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6000000}" name="PivotTable8" cacheId="22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4" firstHeaderRow="1" firstDataRow="1" firstDataCol="1"/>
  <pivotFields count="20">
    <pivotField showAll="0" defaultSubtotal="0"/>
    <pivotField showAll="0"/>
    <pivotField axis="axisRow" dataField="1" showAll="0">
      <items count="5">
        <item x="0"/>
        <item m="1" x="1"/>
        <item m="1" x="3"/>
        <item m="1" x="2"/>
        <item t="default"/>
      </items>
    </pivotField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">
    <i>
      <x/>
    </i>
    <i t="grand">
      <x/>
    </i>
  </rowItems>
  <colItems count="1">
    <i/>
  </colItems>
  <dataFields count="1">
    <dataField name="Number" fld="2" subtotal="count" baseField="0" baseItem="0"/>
  </dataFields>
  <formats count="4">
    <format dxfId="122">
      <pivotArea field="2" type="button" dataOnly="0" labelOnly="1" outline="0" axis="axisRow" fieldPosition="0"/>
    </format>
    <format dxfId="121">
      <pivotArea dataOnly="0" labelOnly="1" outline="0" axis="axisValues" fieldPosition="0"/>
    </format>
    <format dxfId="120">
      <pivotArea field="2" type="button" dataOnly="0" labelOnly="1" outline="0" axis="axisRow" fieldPosition="0"/>
    </format>
    <format dxfId="119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2000000}" name="PivotTable12" cacheId="2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Number" fld="16" subtotal="count" baseField="0" baseItem="0"/>
  </dataFields>
  <formats count="3">
    <format dxfId="125">
      <pivotArea dataOnly="0" labelOnly="1" outline="0" axis="axisValues" fieldPosition="0"/>
    </format>
    <format dxfId="124">
      <pivotArea field="16" type="button" dataOnly="0" labelOnly="1" outline="0" axis="axisRow" fieldPosition="0"/>
    </format>
    <format dxfId="123">
      <pivotArea field="16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10" cacheId="2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/>
    </i>
    <i t="grand">
      <x/>
    </i>
  </rowItems>
  <colItems count="1">
    <i/>
  </colItems>
  <dataFields count="1">
    <dataField name="Number" fld="10" subtotal="count" baseField="0" baseItem="0"/>
  </dataFields>
  <formats count="3">
    <format dxfId="128">
      <pivotArea field="10" type="button" dataOnly="0" labelOnly="1" outline="0" axis="axisRow" fieldPosition="0"/>
    </format>
    <format dxfId="127">
      <pivotArea dataOnly="0" labelOnly="1" outline="0" axis="axisValues" fieldPosition="0"/>
    </format>
    <format dxfId="126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3000000}" name="PivotTable13" cacheId="2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H5" firstHeaderRow="1" firstDataRow="2" firstDataCol="1"/>
  <pivotFields count="20">
    <pivotField showAll="0" defaultSubtotal="0"/>
    <pivotField subtotalTop="0" showAll="0"/>
    <pivotField subtotalTop="0" showAll="0"/>
    <pivotField subtotalTop="0" showAll="0"/>
    <pivotField showAll="0" defaultSubtota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1">
        <item x="0"/>
      </items>
    </pivotField>
    <pivotField axis="axisCol" showAll="0" sortType="descending" defaultSubtotal="0">
      <items count="1">
        <item x="0"/>
      </items>
    </pivotField>
    <pivotField showAll="0" defaultSubtotal="0"/>
  </pivotFields>
  <rowFields count="1">
    <field x="17"/>
  </rowFields>
  <rowItems count="2">
    <i>
      <x/>
    </i>
    <i t="grand">
      <x/>
    </i>
  </rowItems>
  <colFields count="1">
    <field x="18"/>
  </colFields>
  <colItems count="2">
    <i>
      <x/>
    </i>
    <i t="grand">
      <x/>
    </i>
  </colItems>
  <dataFields count="1">
    <dataField name="Number" fld="17" subtotal="count" baseField="0" baseItem="0"/>
  </dataFields>
  <formats count="6">
    <format dxfId="134">
      <pivotArea dataOnly="0" labelOnly="1" outline="0" axis="axisValues" fieldPosition="0"/>
    </format>
    <format dxfId="133">
      <pivotArea grandRow="1" outline="0" collapsedLevelsAreSubtotals="1" fieldPosition="0"/>
    </format>
    <format dxfId="132">
      <pivotArea dataOnly="0" labelOnly="1" grandRow="1" outline="0" fieldPosition="0"/>
    </format>
    <format dxfId="131">
      <pivotArea field="17" type="button" dataOnly="0" labelOnly="1" outline="0" axis="axisRow" fieldPosition="0"/>
    </format>
    <format dxfId="130">
      <pivotArea field="18" type="button" dataOnly="0" labelOnly="1" outline="0" axis="axisCol" fieldPosition="0"/>
    </format>
    <format dxfId="129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5000000}" name="PivotTable7" cacheId="23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4" firstHeaderRow="1" firstDataRow="1" firstDataCol="1"/>
  <pivotFields count="20">
    <pivotField axis="axisRow" dataField="1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39">
      <pivotArea dataOnly="0" labelOnly="1" outline="0" axis="axisValues" fieldPosition="0"/>
    </format>
    <format dxfId="38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PivotTable13" cacheId="1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H5" firstHeaderRow="1" firstDataRow="2" firstDataCol="1"/>
  <pivotFields count="20">
    <pivotField showAll="0" defaultSubtotal="0"/>
    <pivotField subtotalTop="0" showAll="0"/>
    <pivotField subtotalTop="0" showAll="0"/>
    <pivotField subtotalTop="0" showAll="0"/>
    <pivotField showAll="0" defaultSubtota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1">
        <item x="0"/>
      </items>
    </pivotField>
    <pivotField axis="axisCol" showAll="0" sortType="descending" defaultSubtotal="0">
      <items count="1">
        <item x="0"/>
      </items>
    </pivotField>
    <pivotField showAll="0" defaultSubtotal="0"/>
  </pivotFields>
  <rowFields count="1">
    <field x="17"/>
  </rowFields>
  <rowItems count="2">
    <i>
      <x/>
    </i>
    <i t="grand">
      <x/>
    </i>
  </rowItems>
  <colFields count="1">
    <field x="18"/>
  </colFields>
  <colItems count="2">
    <i>
      <x/>
    </i>
    <i t="grand">
      <x/>
    </i>
  </colItems>
  <dataFields count="1">
    <dataField name="Number" fld="17" subtotal="count" baseField="0" baseItem="0"/>
  </dataFields>
  <formats count="6">
    <format dxfId="693">
      <pivotArea dataOnly="0" labelOnly="1" outline="0" axis="axisValues" fieldPosition="0"/>
    </format>
    <format dxfId="692">
      <pivotArea grandRow="1" outline="0" collapsedLevelsAreSubtotals="1" fieldPosition="0"/>
    </format>
    <format dxfId="691">
      <pivotArea dataOnly="0" labelOnly="1" grandRow="1" outline="0" fieldPosition="0"/>
    </format>
    <format dxfId="690">
      <pivotArea field="17" type="button" dataOnly="0" labelOnly="1" outline="0" axis="axisRow" fieldPosition="0"/>
    </format>
    <format dxfId="689">
      <pivotArea field="18" type="button" dataOnly="0" labelOnly="1" outline="0" axis="axisCol" fieldPosition="0"/>
    </format>
    <format dxfId="688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2000000}" name="PivotTable12" cacheId="2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Number" fld="16" subtotal="count" baseField="0" baseItem="0"/>
  </dataFields>
  <formats count="3">
    <format dxfId="42">
      <pivotArea dataOnly="0" labelOnly="1" outline="0" axis="axisValues" fieldPosition="0"/>
    </format>
    <format dxfId="41">
      <pivotArea field="16" type="button" dataOnly="0" labelOnly="1" outline="0" axis="axisRow" fieldPosition="0"/>
    </format>
    <format dxfId="40">
      <pivotArea field="16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3000000}" name="PivotTable13" cacheId="2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H5" firstHeaderRow="1" firstDataRow="2" firstDataCol="1"/>
  <pivotFields count="20">
    <pivotField showAll="0" defaultSubtotal="0"/>
    <pivotField subtotalTop="0" showAll="0"/>
    <pivotField subtotalTop="0" showAll="0"/>
    <pivotField subtotalTop="0" showAll="0"/>
    <pivotField showAll="0" defaultSubtota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1">
        <item x="0"/>
      </items>
    </pivotField>
    <pivotField axis="axisCol" showAll="0" sortType="descending" defaultSubtotal="0">
      <items count="1">
        <item x="0"/>
      </items>
    </pivotField>
    <pivotField showAll="0" defaultSubtotal="0"/>
  </pivotFields>
  <rowFields count="1">
    <field x="17"/>
  </rowFields>
  <rowItems count="2">
    <i>
      <x/>
    </i>
    <i t="grand">
      <x/>
    </i>
  </rowItems>
  <colFields count="1">
    <field x="18"/>
  </colFields>
  <colItems count="2">
    <i>
      <x/>
    </i>
    <i t="grand">
      <x/>
    </i>
  </colItems>
  <dataFields count="1">
    <dataField name="Number" fld="17" subtotal="count" baseField="0" baseItem="0"/>
  </dataFields>
  <formats count="6">
    <format dxfId="48">
      <pivotArea dataOnly="0" labelOnly="1" outline="0" axis="axisValues" fieldPosition="0"/>
    </format>
    <format dxfId="47">
      <pivotArea grandRow="1" outline="0" collapsedLevelsAreSubtotals="1" fieldPosition="0"/>
    </format>
    <format dxfId="46">
      <pivotArea dataOnly="0" labelOnly="1" grandRow="1" outline="0" fieldPosition="0"/>
    </format>
    <format dxfId="45">
      <pivotArea field="17" type="button" dataOnly="0" labelOnly="1" outline="0" axis="axisRow" fieldPosition="0"/>
    </format>
    <format dxfId="44">
      <pivotArea field="18" type="button" dataOnly="0" labelOnly="1" outline="0" axis="axisCol" fieldPosition="0"/>
    </format>
    <format dxfId="43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PivotTable11" cacheId="2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4" firstHeaderRow="1" firstDataRow="1" firstDataCol="1"/>
  <pivotFields count="20">
    <pivotField showAll="0" defaultSubtotal="0"/>
    <pivotField showAll="0"/>
    <pivotField showAll="0"/>
    <pivotField axis="axisRow" showAll="0">
      <items count="2">
        <item x="0"/>
        <item t="default"/>
      </items>
    </pivotField>
    <pivotField showAll="0" defaultSubtotal="0"/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Days" fld="7" baseField="0" baseItem="0"/>
  </dataFields>
  <formats count="2">
    <format dxfId="50">
      <pivotArea field="3" type="button" dataOnly="0" labelOnly="1" outline="0" axis="axisRow" fieldPosition="0"/>
    </format>
    <format dxfId="49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0" cacheId="2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4" firstHeaderRow="1" firstDataRow="1" firstDataCol="1"/>
  <pivotFields count="20">
    <pivotField showAll="0" defaultSubtotal="0"/>
    <pivotField showAll="0"/>
    <pivotField showAll="0"/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/>
    </i>
    <i t="grand">
      <x/>
    </i>
  </rowItems>
  <colItems count="1">
    <i/>
  </colItems>
  <dataFields count="1">
    <dataField name="Number" fld="10" subtotal="count" baseField="0" baseItem="0"/>
  </dataFields>
  <formats count="3">
    <format dxfId="53">
      <pivotArea field="10" type="button" dataOnly="0" labelOnly="1" outline="0" axis="axisRow" fieldPosition="0"/>
    </format>
    <format dxfId="52">
      <pivotArea dataOnly="0" labelOnly="1" outline="0" axis="axisValues" fieldPosition="0"/>
    </format>
    <format dxfId="51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6000000}" name="PivotTable8" cacheId="23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4" firstHeaderRow="1" firstDataRow="1" firstDataCol="1"/>
  <pivotFields count="20">
    <pivotField showAll="0" defaultSubtotal="0"/>
    <pivotField showAll="0"/>
    <pivotField axis="axisRow" dataField="1" showAll="0">
      <items count="5">
        <item x="0"/>
        <item m="1" x="1"/>
        <item m="1" x="3"/>
        <item m="1" x="2"/>
        <item t="default"/>
      </items>
    </pivotField>
    <pivotField showAll="0"/>
    <pivotField showAll="0" defaultSubtota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">
    <i>
      <x/>
    </i>
    <i t="grand">
      <x/>
    </i>
  </rowItems>
  <colItems count="1">
    <i/>
  </colItems>
  <dataFields count="1">
    <dataField name="Number" fld="2" subtotal="count" baseField="0" baseItem="0"/>
  </dataFields>
  <formats count="4">
    <format dxfId="57">
      <pivotArea field="2" type="button" dataOnly="0" labelOnly="1" outline="0" axis="axisRow" fieldPosition="0"/>
    </format>
    <format dxfId="56">
      <pivotArea dataOnly="0" labelOnly="1" outline="0" axis="axisValues" fieldPosition="0"/>
    </format>
    <format dxfId="55">
      <pivotArea field="2" type="button" dataOnly="0" labelOnly="1" outline="0" axis="axisRow" fieldPosition="0"/>
    </format>
    <format dxfId="54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4000000}" name="PivotTable2" cacheId="23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20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2">
    <i>
      <x/>
    </i>
    <i t="grand">
      <x/>
    </i>
  </rowItems>
  <colItems count="1">
    <i/>
  </colItems>
  <dataFields count="1">
    <dataField name="Number" fld="14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7000000}" name="PivotTable9" cacheId="2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D5" firstHeaderRow="1" firstDataRow="2" firstDataCol="1"/>
  <pivotFields count="20">
    <pivotField showAll="0" defaultSubtotal="0"/>
    <pivotField showAll="0"/>
    <pivotField showAll="0"/>
    <pivotField axis="axisRow" dataField="1" showAll="0">
      <items count="2">
        <item x="0"/>
        <item t="default"/>
      </items>
    </pivotField>
    <pivotField showAll="0" defaultSubtotal="0"/>
    <pivotField numFmtId="164" showAll="0"/>
    <pivotField numFmtId="164" showAll="0"/>
    <pivotField showAll="0"/>
    <pivotField axis="axisCol" showAll="0">
      <items count="2"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8"/>
  </colFields>
  <colItems count="2">
    <i>
      <x/>
    </i>
    <i t="grand">
      <x/>
    </i>
  </colItems>
  <dataFields count="1">
    <dataField name="ABX by Prescribers" fld="3" subtotal="count" baseField="0" baseItem="0"/>
  </dataFields>
  <formats count="12">
    <format dxfId="69">
      <pivotArea type="origin" dataOnly="0" labelOnly="1" outline="0" fieldPosition="0"/>
    </format>
    <format dxfId="68">
      <pivotArea dataOnly="0" labelOnly="1" fieldPosition="0">
        <references count="1">
          <reference field="8" count="0"/>
        </references>
      </pivotArea>
    </format>
    <format dxfId="67">
      <pivotArea dataOnly="0" labelOnly="1" grandCol="1" outline="0" fieldPosition="0"/>
    </format>
    <format dxfId="66">
      <pivotArea type="origin" dataOnly="0" labelOnly="1" outline="0" fieldPosition="0"/>
    </format>
    <format dxfId="65">
      <pivotArea field="3" type="button" dataOnly="0" labelOnly="1" outline="0" axis="axisRow" fieldPosition="0"/>
    </format>
    <format dxfId="64">
      <pivotArea field="8" type="button" dataOnly="0" labelOnly="1" outline="0" axis="axisCol" fieldPosition="0"/>
    </format>
    <format dxfId="63">
      <pivotArea type="origin" dataOnly="0" labelOnly="1" outline="0" fieldPosition="0"/>
    </format>
    <format dxfId="62">
      <pivotArea type="origin" dataOnly="0" labelOnly="1" outline="0" fieldPosition="0"/>
    </format>
    <format dxfId="61">
      <pivotArea type="origin" dataOnly="0" labelOnly="1" outline="0" fieldPosition="0"/>
    </format>
    <format dxfId="60">
      <pivotArea type="origin" dataOnly="0" labelOnly="1" outline="0" fieldPosition="0"/>
    </format>
    <format dxfId="59">
      <pivotArea type="origin" dataOnly="0" labelOnly="1" outline="0" fieldPosition="0"/>
    </format>
    <format dxfId="58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O7" totalsRowShown="0" headerRowDxfId="828" dataDxfId="827">
  <autoFilter ref="A3:O7" xr:uid="{00000000-0009-0000-0100-000004000000}"/>
  <tableColumns count="15">
    <tableColumn id="1" xr3:uid="{00000000-0010-0000-0000-000001000000}" name="Parameters" dataDxfId="826"/>
    <tableColumn id="2" xr3:uid="{00000000-0010-0000-0000-000002000000}" name="Jan" dataDxfId="825"/>
    <tableColumn id="3" xr3:uid="{00000000-0010-0000-0000-000003000000}" name="Feb" dataDxfId="824"/>
    <tableColumn id="4" xr3:uid="{00000000-0010-0000-0000-000004000000}" name="Mar" dataDxfId="823"/>
    <tableColumn id="5" xr3:uid="{00000000-0010-0000-0000-000005000000}" name="Apr" dataDxfId="822"/>
    <tableColumn id="6" xr3:uid="{00000000-0010-0000-0000-000006000000}" name="May" dataDxfId="821"/>
    <tableColumn id="7" xr3:uid="{00000000-0010-0000-0000-000007000000}" name="Jun" dataDxfId="820"/>
    <tableColumn id="8" xr3:uid="{00000000-0010-0000-0000-000008000000}" name="Jul" dataDxfId="819"/>
    <tableColumn id="9" xr3:uid="{00000000-0010-0000-0000-000009000000}" name="Aug" dataDxfId="818"/>
    <tableColumn id="10" xr3:uid="{00000000-0010-0000-0000-00000A000000}" name="Sep" dataDxfId="817"/>
    <tableColumn id="11" xr3:uid="{00000000-0010-0000-0000-00000B000000}" name="Oct" dataDxfId="816"/>
    <tableColumn id="12" xr3:uid="{00000000-0010-0000-0000-00000C000000}" name="Nov" dataDxfId="815"/>
    <tableColumn id="13" xr3:uid="{00000000-0010-0000-0000-00000D000000}" name="Dec" dataDxfId="814"/>
    <tableColumn id="14" xr3:uid="{00000000-0010-0000-0000-00000E000000}" name="Average" dataDxfId="813"/>
    <tableColumn id="15" xr3:uid="{00000000-0010-0000-0000-00000F000000}" name="Trend" dataDxfId="812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9000000}" name="Table32032" displayName="Table32032" ref="V52:W59" headerRowCount="0" totalsRowShown="0" headerRowDxfId="600" dataDxfId="599">
  <tableColumns count="2">
    <tableColumn id="1" xr3:uid="{00000000-0010-0000-0900-000001000000}" name="Column1" headerRowDxfId="598" dataDxfId="597"/>
    <tableColumn id="2" xr3:uid="{00000000-0010-0000-0900-000002000000}" name="Column2" headerRowDxfId="596" dataDxfId="595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A000000}" name="Table302933" displayName="Table302933" ref="Y52:Z67" headerRowCount="0" totalsRowShown="0" headerRowDxfId="594">
  <tableColumns count="2">
    <tableColumn id="1" xr3:uid="{00000000-0010-0000-0A00-000001000000}" name="Column1" headerRowDxfId="593" dataDxfId="592"/>
    <tableColumn id="2" xr3:uid="{00000000-0010-0000-0A00-000002000000}" name="Column2" headerRowDxfId="591" dataDxfId="590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B000000}" name="Apr" displayName="Apr" ref="A2:T3" totalsRowShown="0" headerRowDxfId="557" dataDxfId="556">
  <autoFilter ref="A2:T3" xr:uid="{00000000-0009-0000-0100-000021000000}"/>
  <tableColumns count="20">
    <tableColumn id="1" xr3:uid="{00000000-0010-0000-0B00-000001000000}" name="Resident Name (Last, First)" dataDxfId="555"/>
    <tableColumn id="2" xr3:uid="{00000000-0010-0000-0B00-000002000000}" name="Room" dataDxfId="554"/>
    <tableColumn id="3" xr3:uid="{00000000-0010-0000-0B00-000003000000}" name="Diagnosis" dataDxfId="553"/>
    <tableColumn id="4" xr3:uid="{00000000-0010-0000-0B00-000004000000}" name="Antibiotic" dataDxfId="552"/>
    <tableColumn id="20" xr3:uid="{00000000-0010-0000-0B00-000014000000}" name="Antibiotic Start Location" dataDxfId="551"/>
    <tableColumn id="5" xr3:uid="{00000000-0010-0000-0B00-000005000000}" name="Start Date" dataDxfId="550"/>
    <tableColumn id="6" xr3:uid="{00000000-0010-0000-0B00-000006000000}" name="Stop Date" dataDxfId="549"/>
    <tableColumn id="7" xr3:uid="{00000000-0010-0000-0B00-000007000000}" name="Days of Therapy" dataDxfId="548"/>
    <tableColumn id="14" xr3:uid="{00000000-0010-0000-0B00-00000E000000}" name="Prescriber" dataDxfId="547"/>
    <tableColumn id="13" xr3:uid="{00000000-0010-0000-0B00-00000D000000}" name="Radiologic Tests Done" dataDxfId="546"/>
    <tableColumn id="8" xr3:uid="{00000000-0010-0000-0B00-000008000000}" name="Microbiology Test Sent" dataDxfId="545"/>
    <tableColumn id="9" xr3:uid="{00000000-0010-0000-0B00-000009000000}" name="Microbiology Test Date" dataDxfId="544"/>
    <tableColumn id="18" xr3:uid="{00000000-0010-0000-0B00-000012000000}" name="Culture f/u at 48-72h?" dataDxfId="543"/>
    <tableColumn id="11" xr3:uid="{00000000-0010-0000-0B00-00000B000000}" name="Pathogen" dataDxfId="542"/>
    <tableColumn id="17" xr3:uid="{00000000-0010-0000-0B00-000011000000}" name="Is pathoen CRE, ESBL, MRSA or VRE?" dataDxfId="541"/>
    <tableColumn id="10" xr3:uid="{00000000-0010-0000-0B00-00000A000000}" name="Date of Final Result" dataDxfId="540"/>
    <tableColumn id="12" xr3:uid="{00000000-0010-0000-0B00-00000C000000}" name="Location of Infection Onset" dataDxfId="539"/>
    <tableColumn id="15" xr3:uid="{00000000-0010-0000-0B00-00000F000000}" name="SBAR Usage and Completeness" dataDxfId="538"/>
    <tableColumn id="16" xr3:uid="{00000000-0010-0000-0B00-000010000000}" name="Criteria Met to Start Antimicrobials?" dataDxfId="537"/>
    <tableColumn id="19" xr3:uid="{00000000-0010-0000-0B00-000013000000}" name="Comments" dataDxfId="536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C000000}" name="Table32035" displayName="Table32035" ref="V52:W59" headerRowCount="0" totalsRowShown="0" headerRowDxfId="535" dataDxfId="534">
  <tableColumns count="2">
    <tableColumn id="1" xr3:uid="{00000000-0010-0000-0C00-000001000000}" name="Column1" headerRowDxfId="533" dataDxfId="532"/>
    <tableColumn id="2" xr3:uid="{00000000-0010-0000-0C00-000002000000}" name="Column2" headerRowDxfId="531" dataDxfId="530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D000000}" name="Table302936" displayName="Table302936" ref="Y52:Z67" headerRowCount="0" totalsRowShown="0" headerRowDxfId="529">
  <tableColumns count="2">
    <tableColumn id="1" xr3:uid="{00000000-0010-0000-0D00-000001000000}" name="Column1" headerRowDxfId="528" dataDxfId="527"/>
    <tableColumn id="2" xr3:uid="{00000000-0010-0000-0D00-000002000000}" name="Column2" headerRowDxfId="526" dataDxfId="525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E000000}" name="May" displayName="May" ref="A2:T3" totalsRowShown="0" headerRowDxfId="492" dataDxfId="491">
  <autoFilter ref="A2:T3" xr:uid="{00000000-0009-0000-0100-000024000000}"/>
  <tableColumns count="20">
    <tableColumn id="1" xr3:uid="{00000000-0010-0000-0E00-000001000000}" name="Resident Name (Last, First)" dataDxfId="490"/>
    <tableColumn id="2" xr3:uid="{00000000-0010-0000-0E00-000002000000}" name="Room" dataDxfId="489"/>
    <tableColumn id="3" xr3:uid="{00000000-0010-0000-0E00-000003000000}" name="Diagnosis" dataDxfId="488"/>
    <tableColumn id="4" xr3:uid="{00000000-0010-0000-0E00-000004000000}" name="Antibiotic" dataDxfId="487"/>
    <tableColumn id="20" xr3:uid="{00000000-0010-0000-0E00-000014000000}" name="Antibiotic Start Location" dataDxfId="486"/>
    <tableColumn id="5" xr3:uid="{00000000-0010-0000-0E00-000005000000}" name="Start Date" dataDxfId="485"/>
    <tableColumn id="6" xr3:uid="{00000000-0010-0000-0E00-000006000000}" name="Stop Date" dataDxfId="484"/>
    <tableColumn id="7" xr3:uid="{00000000-0010-0000-0E00-000007000000}" name="Days of Therapy" dataDxfId="483"/>
    <tableColumn id="14" xr3:uid="{00000000-0010-0000-0E00-00000E000000}" name="Prescriber" dataDxfId="482"/>
    <tableColumn id="13" xr3:uid="{00000000-0010-0000-0E00-00000D000000}" name="Radiologic Tests Done" dataDxfId="481"/>
    <tableColumn id="8" xr3:uid="{00000000-0010-0000-0E00-000008000000}" name="Microbiology Test Sent" dataDxfId="480"/>
    <tableColumn id="9" xr3:uid="{00000000-0010-0000-0E00-000009000000}" name="Microbiology Test Date" dataDxfId="479"/>
    <tableColumn id="18" xr3:uid="{00000000-0010-0000-0E00-000012000000}" name="Culture f/u at 48-72h?" dataDxfId="478"/>
    <tableColumn id="11" xr3:uid="{00000000-0010-0000-0E00-00000B000000}" name="Pathogen" dataDxfId="477"/>
    <tableColumn id="17" xr3:uid="{00000000-0010-0000-0E00-000011000000}" name="Is pathoen CRE, ESBL, MRSA or VRE?" dataDxfId="476"/>
    <tableColumn id="10" xr3:uid="{00000000-0010-0000-0E00-00000A000000}" name="Date of Final Result" dataDxfId="475"/>
    <tableColumn id="12" xr3:uid="{00000000-0010-0000-0E00-00000C000000}" name="Location of Infection Onset" dataDxfId="474"/>
    <tableColumn id="15" xr3:uid="{00000000-0010-0000-0E00-00000F000000}" name="SBAR Usage and Completeness" dataDxfId="473"/>
    <tableColumn id="16" xr3:uid="{00000000-0010-0000-0E00-000010000000}" name="Criteria Met to Start Antimicrobials?" dataDxfId="472"/>
    <tableColumn id="19" xr3:uid="{00000000-0010-0000-0E00-000013000000}" name="Comments" dataDxfId="471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F000000}" name="Table32038" displayName="Table32038" ref="V52:W59" headerRowCount="0" totalsRowShown="0" headerRowDxfId="470" dataDxfId="469">
  <tableColumns count="2">
    <tableColumn id="1" xr3:uid="{00000000-0010-0000-0F00-000001000000}" name="Column1" headerRowDxfId="468" dataDxfId="467"/>
    <tableColumn id="2" xr3:uid="{00000000-0010-0000-0F00-000002000000}" name="Column2" headerRowDxfId="466" dataDxfId="465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0000000}" name="Table302939" displayName="Table302939" ref="Y52:Z67" headerRowCount="0" totalsRowShown="0" headerRowDxfId="464">
  <tableColumns count="2">
    <tableColumn id="1" xr3:uid="{00000000-0010-0000-1000-000001000000}" name="Column1" headerRowDxfId="463" dataDxfId="462"/>
    <tableColumn id="2" xr3:uid="{00000000-0010-0000-1000-000002000000}" name="Column2" headerRowDxfId="461" dataDxfId="460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1000000}" name="Jun" displayName="Jun" ref="A2:T3" totalsRowShown="0" headerRowDxfId="427" dataDxfId="426">
  <autoFilter ref="A2:T3" xr:uid="{00000000-0009-0000-0100-000027000000}"/>
  <tableColumns count="20">
    <tableColumn id="1" xr3:uid="{00000000-0010-0000-1100-000001000000}" name="Resident Name (Last, First)" dataDxfId="425"/>
    <tableColumn id="2" xr3:uid="{00000000-0010-0000-1100-000002000000}" name="Room" dataDxfId="424"/>
    <tableColumn id="3" xr3:uid="{00000000-0010-0000-1100-000003000000}" name="Diagnosis" dataDxfId="423"/>
    <tableColumn id="4" xr3:uid="{00000000-0010-0000-1100-000004000000}" name="Antibiotic" dataDxfId="422"/>
    <tableColumn id="20" xr3:uid="{00000000-0010-0000-1100-000014000000}" name="Antibiotic Start Location" dataDxfId="421"/>
    <tableColumn id="5" xr3:uid="{00000000-0010-0000-1100-000005000000}" name="Start Date" dataDxfId="420"/>
    <tableColumn id="6" xr3:uid="{00000000-0010-0000-1100-000006000000}" name="Stop Date" dataDxfId="419"/>
    <tableColumn id="7" xr3:uid="{00000000-0010-0000-1100-000007000000}" name="Days of Therapy" dataDxfId="418"/>
    <tableColumn id="14" xr3:uid="{00000000-0010-0000-1100-00000E000000}" name="Prescriber" dataDxfId="417"/>
    <tableColumn id="13" xr3:uid="{00000000-0010-0000-1100-00000D000000}" name="Radiologic Tests Done" dataDxfId="416"/>
    <tableColumn id="8" xr3:uid="{00000000-0010-0000-1100-000008000000}" name="Microbiology Test Sent" dataDxfId="415"/>
    <tableColumn id="9" xr3:uid="{00000000-0010-0000-1100-000009000000}" name="Microbiology Test Date" dataDxfId="414"/>
    <tableColumn id="18" xr3:uid="{00000000-0010-0000-1100-000012000000}" name="Culture f/u at 48-72h?" dataDxfId="413"/>
    <tableColumn id="11" xr3:uid="{00000000-0010-0000-1100-00000B000000}" name="Pathogen" dataDxfId="412"/>
    <tableColumn id="17" xr3:uid="{00000000-0010-0000-1100-000011000000}" name="Is pathoen CRE, ESBL, MRSA or VRE?" dataDxfId="411"/>
    <tableColumn id="10" xr3:uid="{00000000-0010-0000-1100-00000A000000}" name="Date of Final Result" dataDxfId="410"/>
    <tableColumn id="12" xr3:uid="{00000000-0010-0000-1100-00000C000000}" name="Location of Infection Onset" dataDxfId="409"/>
    <tableColumn id="15" xr3:uid="{00000000-0010-0000-1100-00000F000000}" name="SBAR Usage and Completeness" dataDxfId="408"/>
    <tableColumn id="16" xr3:uid="{00000000-0010-0000-1100-000010000000}" name="Criteria Met to Start Antimicrobials?" dataDxfId="407"/>
    <tableColumn id="19" xr3:uid="{00000000-0010-0000-1100-000013000000}" name="Comments" dataDxfId="406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2000000}" name="Table32041" displayName="Table32041" ref="V52:W59" headerRowCount="0" totalsRowShown="0" headerRowDxfId="405" dataDxfId="404">
  <tableColumns count="2">
    <tableColumn id="1" xr3:uid="{00000000-0010-0000-1200-000001000000}" name="Column1" headerRowDxfId="403" dataDxfId="402"/>
    <tableColumn id="2" xr3:uid="{00000000-0010-0000-1200-000002000000}" name="Column2" headerRowDxfId="401" dataDxfId="40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75:O82" totalsRowShown="0" headerRowDxfId="811" dataDxfId="810">
  <autoFilter ref="A75:O82" xr:uid="{00000000-0009-0000-0100-000005000000}"/>
  <tableColumns count="15">
    <tableColumn id="1" xr3:uid="{00000000-0010-0000-0100-000001000000}" name="Infection / 1,000 RD*" dataDxfId="809"/>
    <tableColumn id="2" xr3:uid="{00000000-0010-0000-0100-000002000000}" name="Jan" dataDxfId="808"/>
    <tableColumn id="3" xr3:uid="{00000000-0010-0000-0100-000003000000}" name="Feb" dataDxfId="807"/>
    <tableColumn id="4" xr3:uid="{00000000-0010-0000-0100-000004000000}" name="Mar" dataDxfId="806"/>
    <tableColumn id="5" xr3:uid="{00000000-0010-0000-0100-000005000000}" name="Apr" dataDxfId="805"/>
    <tableColumn id="6" xr3:uid="{00000000-0010-0000-0100-000006000000}" name="May" dataDxfId="804"/>
    <tableColumn id="7" xr3:uid="{00000000-0010-0000-0100-000007000000}" name="Jun" dataDxfId="803"/>
    <tableColumn id="8" xr3:uid="{00000000-0010-0000-0100-000008000000}" name="Jul" dataDxfId="802"/>
    <tableColumn id="9" xr3:uid="{00000000-0010-0000-0100-000009000000}" name="Aug" dataDxfId="801"/>
    <tableColumn id="10" xr3:uid="{00000000-0010-0000-0100-00000A000000}" name="Sep" dataDxfId="800"/>
    <tableColumn id="11" xr3:uid="{00000000-0010-0000-0100-00000B000000}" name="Oct" dataDxfId="799"/>
    <tableColumn id="12" xr3:uid="{00000000-0010-0000-0100-00000C000000}" name="Nov" dataDxfId="798"/>
    <tableColumn id="13" xr3:uid="{00000000-0010-0000-0100-00000D000000}" name="Dec" dataDxfId="797"/>
    <tableColumn id="14" xr3:uid="{00000000-0010-0000-0100-00000E000000}" name="Average" dataDxfId="796"/>
    <tableColumn id="15" xr3:uid="{00000000-0010-0000-0100-00000F000000}" name="Trend" dataDxfId="795"/>
  </tableColumns>
  <tableStyleInfo name="TableStyleLight16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3000000}" name="Table302942" displayName="Table302942" ref="Y52:Z67" headerRowCount="0" totalsRowShown="0" headerRowDxfId="399">
  <tableColumns count="2">
    <tableColumn id="1" xr3:uid="{00000000-0010-0000-1300-000001000000}" name="Column1" headerRowDxfId="398" dataDxfId="397"/>
    <tableColumn id="2" xr3:uid="{00000000-0010-0000-1300-000002000000}" name="Column2" headerRowDxfId="396" dataDxfId="395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4000000}" name="Jul" displayName="Jul" ref="A2:T3" totalsRowShown="0" headerRowDxfId="362" dataDxfId="361">
  <autoFilter ref="A2:T3" xr:uid="{00000000-0009-0000-0100-00002A000000}"/>
  <tableColumns count="20">
    <tableColumn id="1" xr3:uid="{00000000-0010-0000-1400-000001000000}" name="Resident Name (Last, First)" dataDxfId="360"/>
    <tableColumn id="2" xr3:uid="{00000000-0010-0000-1400-000002000000}" name="Room" dataDxfId="359"/>
    <tableColumn id="3" xr3:uid="{00000000-0010-0000-1400-000003000000}" name="Diagnosis" dataDxfId="358"/>
    <tableColumn id="4" xr3:uid="{00000000-0010-0000-1400-000004000000}" name="Antibiotic" dataDxfId="357"/>
    <tableColumn id="20" xr3:uid="{00000000-0010-0000-1400-000014000000}" name="Antibiotic Start Location" dataDxfId="356"/>
    <tableColumn id="5" xr3:uid="{00000000-0010-0000-1400-000005000000}" name="Start Date" dataDxfId="355"/>
    <tableColumn id="6" xr3:uid="{00000000-0010-0000-1400-000006000000}" name="Stop Date" dataDxfId="354"/>
    <tableColumn id="7" xr3:uid="{00000000-0010-0000-1400-000007000000}" name="Days of Therapy" dataDxfId="353"/>
    <tableColumn id="14" xr3:uid="{00000000-0010-0000-1400-00000E000000}" name="Prescriber" dataDxfId="352"/>
    <tableColumn id="13" xr3:uid="{00000000-0010-0000-1400-00000D000000}" name="Radiologic Tests Done" dataDxfId="351"/>
    <tableColumn id="8" xr3:uid="{00000000-0010-0000-1400-000008000000}" name="Microbiology Test Sent" dataDxfId="350"/>
    <tableColumn id="9" xr3:uid="{00000000-0010-0000-1400-000009000000}" name="Microbiology Test Date" dataDxfId="349"/>
    <tableColumn id="18" xr3:uid="{00000000-0010-0000-1400-000012000000}" name="Culture f/u at 48-72h?" dataDxfId="348"/>
    <tableColumn id="11" xr3:uid="{00000000-0010-0000-1400-00000B000000}" name="Pathogen" dataDxfId="347"/>
    <tableColumn id="17" xr3:uid="{00000000-0010-0000-1400-000011000000}" name="Is pathoen CRE, ESBL, MRSA or VRE?" dataDxfId="346"/>
    <tableColumn id="10" xr3:uid="{00000000-0010-0000-1400-00000A000000}" name="Date of Final Result" dataDxfId="345"/>
    <tableColumn id="12" xr3:uid="{00000000-0010-0000-1400-00000C000000}" name="Location of Infection Onset" dataDxfId="344"/>
    <tableColumn id="15" xr3:uid="{00000000-0010-0000-1400-00000F000000}" name="SBAR Usage and Completeness" dataDxfId="343"/>
    <tableColumn id="16" xr3:uid="{00000000-0010-0000-1400-000010000000}" name="Criteria Met to Start Antimicrobials?" dataDxfId="342"/>
    <tableColumn id="19" xr3:uid="{00000000-0010-0000-1400-000013000000}" name="Comments" dataDxfId="341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5000000}" name="Table32044" displayName="Table32044" ref="V52:W59" headerRowCount="0" totalsRowShown="0" headerRowDxfId="340" dataDxfId="339">
  <tableColumns count="2">
    <tableColumn id="1" xr3:uid="{00000000-0010-0000-1500-000001000000}" name="Column1" headerRowDxfId="338" dataDxfId="337"/>
    <tableColumn id="2" xr3:uid="{00000000-0010-0000-1500-000002000000}" name="Column2" headerRowDxfId="336" dataDxfId="335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6000000}" name="Table302945" displayName="Table302945" ref="Y52:Z67" headerRowCount="0" totalsRowShown="0" headerRowDxfId="334">
  <tableColumns count="2">
    <tableColumn id="1" xr3:uid="{00000000-0010-0000-1600-000001000000}" name="Column1" headerRowDxfId="333" dataDxfId="332"/>
    <tableColumn id="2" xr3:uid="{00000000-0010-0000-1600-000002000000}" name="Column2" headerRowDxfId="331" dataDxfId="330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7000000}" name="Aug" displayName="Aug" ref="A2:T3" totalsRowShown="0" headerRowDxfId="297" dataDxfId="296">
  <autoFilter ref="A2:T3" xr:uid="{00000000-0009-0000-0100-00002D000000}"/>
  <tableColumns count="20">
    <tableColumn id="1" xr3:uid="{00000000-0010-0000-1700-000001000000}" name="Resident Name (Last, First)" dataDxfId="295"/>
    <tableColumn id="2" xr3:uid="{00000000-0010-0000-1700-000002000000}" name="Room" dataDxfId="294"/>
    <tableColumn id="3" xr3:uid="{00000000-0010-0000-1700-000003000000}" name="Diagnosis" dataDxfId="293"/>
    <tableColumn id="4" xr3:uid="{00000000-0010-0000-1700-000004000000}" name="Antibiotic" dataDxfId="292"/>
    <tableColumn id="20" xr3:uid="{00000000-0010-0000-1700-000014000000}" name="Antibiotic Start Location" dataDxfId="291"/>
    <tableColumn id="5" xr3:uid="{00000000-0010-0000-1700-000005000000}" name="Start Date" dataDxfId="290"/>
    <tableColumn id="6" xr3:uid="{00000000-0010-0000-1700-000006000000}" name="Stop Date" dataDxfId="289"/>
    <tableColumn id="7" xr3:uid="{00000000-0010-0000-1700-000007000000}" name="Days of Therapy" dataDxfId="288"/>
    <tableColumn id="14" xr3:uid="{00000000-0010-0000-1700-00000E000000}" name="Prescriber" dataDxfId="287"/>
    <tableColumn id="13" xr3:uid="{00000000-0010-0000-1700-00000D000000}" name="Radiologic Tests Done" dataDxfId="286"/>
    <tableColumn id="8" xr3:uid="{00000000-0010-0000-1700-000008000000}" name="Microbiology Test Sent" dataDxfId="285"/>
    <tableColumn id="9" xr3:uid="{00000000-0010-0000-1700-000009000000}" name="Microbiology Test Date" dataDxfId="284"/>
    <tableColumn id="18" xr3:uid="{00000000-0010-0000-1700-000012000000}" name="Culture f/u at 48-72h?" dataDxfId="283"/>
    <tableColumn id="11" xr3:uid="{00000000-0010-0000-1700-00000B000000}" name="Pathogen" dataDxfId="282"/>
    <tableColumn id="17" xr3:uid="{00000000-0010-0000-1700-000011000000}" name="Is pathoen CRE, ESBL, MRSA or VRE?" dataDxfId="281"/>
    <tableColumn id="10" xr3:uid="{00000000-0010-0000-1700-00000A000000}" name="Date of Final Result" dataDxfId="280"/>
    <tableColumn id="12" xr3:uid="{00000000-0010-0000-1700-00000C000000}" name="Location of Infection Onset" dataDxfId="279"/>
    <tableColumn id="15" xr3:uid="{00000000-0010-0000-1700-00000F000000}" name="SBAR Usage and Completeness" dataDxfId="278"/>
    <tableColumn id="16" xr3:uid="{00000000-0010-0000-1700-000010000000}" name="Criteria Met to Start Antimicrobials?" dataDxfId="277"/>
    <tableColumn id="19" xr3:uid="{00000000-0010-0000-1700-000013000000}" name="Comments" dataDxfId="276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8000000}" name="Table32047" displayName="Table32047" ref="V52:W59" headerRowCount="0" totalsRowShown="0" headerRowDxfId="275" dataDxfId="274">
  <tableColumns count="2">
    <tableColumn id="1" xr3:uid="{00000000-0010-0000-1800-000001000000}" name="Column1" headerRowDxfId="273" dataDxfId="272"/>
    <tableColumn id="2" xr3:uid="{00000000-0010-0000-1800-000002000000}" name="Column2" headerRowDxfId="271" dataDxfId="270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9000000}" name="Table302948" displayName="Table302948" ref="Y52:Z67" headerRowCount="0" totalsRowShown="0" headerRowDxfId="269">
  <tableColumns count="2">
    <tableColumn id="1" xr3:uid="{00000000-0010-0000-1900-000001000000}" name="Column1" headerRowDxfId="268" dataDxfId="267"/>
    <tableColumn id="2" xr3:uid="{00000000-0010-0000-1900-000002000000}" name="Column2" headerRowDxfId="266" dataDxfId="265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A000000}" name="Sep" displayName="Sep" ref="A2:T3" totalsRowShown="0" headerRowDxfId="232" dataDxfId="231">
  <autoFilter ref="A2:T3" xr:uid="{00000000-0009-0000-0100-000030000000}"/>
  <tableColumns count="20">
    <tableColumn id="1" xr3:uid="{00000000-0010-0000-1A00-000001000000}" name="Resident Name (Last, First)" dataDxfId="230"/>
    <tableColumn id="2" xr3:uid="{00000000-0010-0000-1A00-000002000000}" name="Room" dataDxfId="229"/>
    <tableColumn id="3" xr3:uid="{00000000-0010-0000-1A00-000003000000}" name="Diagnosis" dataDxfId="228"/>
    <tableColumn id="4" xr3:uid="{00000000-0010-0000-1A00-000004000000}" name="Antibiotic" dataDxfId="227"/>
    <tableColumn id="20" xr3:uid="{00000000-0010-0000-1A00-000014000000}" name="Antibiotic Start Location" dataDxfId="226"/>
    <tableColumn id="5" xr3:uid="{00000000-0010-0000-1A00-000005000000}" name="Start Date" dataDxfId="225"/>
    <tableColumn id="6" xr3:uid="{00000000-0010-0000-1A00-000006000000}" name="Stop Date" dataDxfId="224"/>
    <tableColumn id="7" xr3:uid="{00000000-0010-0000-1A00-000007000000}" name="Days of Therapy" dataDxfId="223"/>
    <tableColumn id="14" xr3:uid="{00000000-0010-0000-1A00-00000E000000}" name="Prescriber" dataDxfId="222"/>
    <tableColumn id="13" xr3:uid="{00000000-0010-0000-1A00-00000D000000}" name="Radiologic Tests Done" dataDxfId="221"/>
    <tableColumn id="8" xr3:uid="{00000000-0010-0000-1A00-000008000000}" name="Microbiology Test Sent" dataDxfId="220"/>
    <tableColumn id="9" xr3:uid="{00000000-0010-0000-1A00-000009000000}" name="Microbiology Test Date" dataDxfId="219"/>
    <tableColumn id="18" xr3:uid="{00000000-0010-0000-1A00-000012000000}" name="Culture f/u at 48-72h?" dataDxfId="218"/>
    <tableColumn id="11" xr3:uid="{00000000-0010-0000-1A00-00000B000000}" name="Pathogen" dataDxfId="217"/>
    <tableColumn id="17" xr3:uid="{00000000-0010-0000-1A00-000011000000}" name="Is pathoen CRE, ESBL, MRSA or VRE?" dataDxfId="216"/>
    <tableColumn id="10" xr3:uid="{00000000-0010-0000-1A00-00000A000000}" name="Date of Final Result" dataDxfId="215"/>
    <tableColumn id="12" xr3:uid="{00000000-0010-0000-1A00-00000C000000}" name="Location of Infection Onset" dataDxfId="214"/>
    <tableColumn id="15" xr3:uid="{00000000-0010-0000-1A00-00000F000000}" name="SBAR Usage and Completeness" dataDxfId="213"/>
    <tableColumn id="16" xr3:uid="{00000000-0010-0000-1A00-000010000000}" name="Criteria Met to Start Antimicrobials?" dataDxfId="212"/>
    <tableColumn id="19" xr3:uid="{00000000-0010-0000-1A00-000013000000}" name="Comments" dataDxfId="211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B000000}" name="Table32050" displayName="Table32050" ref="V52:W59" headerRowCount="0" totalsRowShown="0" headerRowDxfId="210" dataDxfId="209">
  <tableColumns count="2">
    <tableColumn id="1" xr3:uid="{00000000-0010-0000-1B00-000001000000}" name="Column1" headerRowDxfId="208" dataDxfId="207"/>
    <tableColumn id="2" xr3:uid="{00000000-0010-0000-1B00-000002000000}" name="Column2" headerRowDxfId="206" dataDxfId="205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C000000}" name="Table302951" displayName="Table302951" ref="Y52:Z67" headerRowCount="0" totalsRowShown="0" headerRowDxfId="204">
  <tableColumns count="2">
    <tableColumn id="1" xr3:uid="{00000000-0010-0000-1C00-000001000000}" name="Column1" headerRowDxfId="203" dataDxfId="202"/>
    <tableColumn id="2" xr3:uid="{00000000-0010-0000-1C00-000002000000}" name="Column2" headerRowDxfId="201" dataDxfId="20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Jan" displayName="Jan" ref="A2:T5" totalsRowShown="0" headerRowDxfId="752" dataDxfId="751">
  <autoFilter ref="A2:T5" xr:uid="{00000000-0009-0000-0100-000001000000}"/>
  <tableColumns count="20">
    <tableColumn id="1" xr3:uid="{00000000-0010-0000-0200-000001000000}" name="Resident Name (Last, First)" dataDxfId="750"/>
    <tableColumn id="2" xr3:uid="{00000000-0010-0000-0200-000002000000}" name="Room" dataDxfId="749"/>
    <tableColumn id="3" xr3:uid="{00000000-0010-0000-0200-000003000000}" name="Diagnosis" dataDxfId="748"/>
    <tableColumn id="4" xr3:uid="{00000000-0010-0000-0200-000004000000}" name="Antibiotic" dataDxfId="747"/>
    <tableColumn id="20" xr3:uid="{00000000-0010-0000-0200-000014000000}" name="Antibiotic Start Location" dataDxfId="746"/>
    <tableColumn id="5" xr3:uid="{00000000-0010-0000-0200-000005000000}" name="Start Date" dataDxfId="745"/>
    <tableColumn id="6" xr3:uid="{00000000-0010-0000-0200-000006000000}" name="Stop Date" dataDxfId="744"/>
    <tableColumn id="7" xr3:uid="{00000000-0010-0000-0200-000007000000}" name="Days of Therapy" dataDxfId="743"/>
    <tableColumn id="14" xr3:uid="{00000000-0010-0000-0200-00000E000000}" name="Prescriber" dataDxfId="742"/>
    <tableColumn id="13" xr3:uid="{00000000-0010-0000-0200-00000D000000}" name="Radiologic Tests Done" dataDxfId="741"/>
    <tableColumn id="8" xr3:uid="{00000000-0010-0000-0200-000008000000}" name="Microbiology Test Sent" dataDxfId="740"/>
    <tableColumn id="9" xr3:uid="{00000000-0010-0000-0200-000009000000}" name="Microbiology Test Date" dataDxfId="739"/>
    <tableColumn id="18" xr3:uid="{00000000-0010-0000-0200-000012000000}" name="Culture f/u at 48-72h?" dataDxfId="738"/>
    <tableColumn id="11" xr3:uid="{00000000-0010-0000-0200-00000B000000}" name="Pathogen" dataDxfId="737"/>
    <tableColumn id="17" xr3:uid="{00000000-0010-0000-0200-000011000000}" name="Is pathoen CRE, ESBL, MRSA or VRE?" dataDxfId="736"/>
    <tableColumn id="10" xr3:uid="{00000000-0010-0000-0200-00000A000000}" name="Date of Final Result" dataDxfId="735"/>
    <tableColumn id="12" xr3:uid="{00000000-0010-0000-0200-00000C000000}" name="Location of Infection Onset" dataDxfId="734"/>
    <tableColumn id="15" xr3:uid="{00000000-0010-0000-0200-00000F000000}" name="SBAR Usage and Completeness" dataDxfId="733"/>
    <tableColumn id="16" xr3:uid="{00000000-0010-0000-0200-000010000000}" name="Criteria Met to Start Antimicrobials?" dataDxfId="732"/>
    <tableColumn id="19" xr3:uid="{00000000-0010-0000-0200-000013000000}" name="Comments" dataDxfId="731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1D000000}" name="Oct" displayName="Oct" ref="A2:T3" totalsRowShown="0" headerRowDxfId="167" dataDxfId="166">
  <autoFilter ref="A2:T3" xr:uid="{00000000-0009-0000-0100-000033000000}"/>
  <tableColumns count="20">
    <tableColumn id="1" xr3:uid="{00000000-0010-0000-1D00-000001000000}" name="Resident Name (Last, First)" dataDxfId="165"/>
    <tableColumn id="2" xr3:uid="{00000000-0010-0000-1D00-000002000000}" name="Room" dataDxfId="164"/>
    <tableColumn id="3" xr3:uid="{00000000-0010-0000-1D00-000003000000}" name="Diagnosis" dataDxfId="163"/>
    <tableColumn id="4" xr3:uid="{00000000-0010-0000-1D00-000004000000}" name="Antibiotic" dataDxfId="162"/>
    <tableColumn id="20" xr3:uid="{00000000-0010-0000-1D00-000014000000}" name="Antibiotic Start Location" dataDxfId="161"/>
    <tableColumn id="5" xr3:uid="{00000000-0010-0000-1D00-000005000000}" name="Start Date" dataDxfId="160"/>
    <tableColumn id="6" xr3:uid="{00000000-0010-0000-1D00-000006000000}" name="Stop Date" dataDxfId="159"/>
    <tableColumn id="7" xr3:uid="{00000000-0010-0000-1D00-000007000000}" name="Days of Therapy" dataDxfId="158"/>
    <tableColumn id="14" xr3:uid="{00000000-0010-0000-1D00-00000E000000}" name="Prescriber" dataDxfId="157"/>
    <tableColumn id="13" xr3:uid="{00000000-0010-0000-1D00-00000D000000}" name="Radiologic Tests Done" dataDxfId="156"/>
    <tableColumn id="8" xr3:uid="{00000000-0010-0000-1D00-000008000000}" name="Microbiology Test Sent" dataDxfId="155"/>
    <tableColumn id="9" xr3:uid="{00000000-0010-0000-1D00-000009000000}" name="Microbiology Test Date" dataDxfId="154"/>
    <tableColumn id="18" xr3:uid="{00000000-0010-0000-1D00-000012000000}" name="Culture f/u at 48-72h?" dataDxfId="153"/>
    <tableColumn id="11" xr3:uid="{00000000-0010-0000-1D00-00000B000000}" name="Pathogen" dataDxfId="152"/>
    <tableColumn id="17" xr3:uid="{00000000-0010-0000-1D00-000011000000}" name="Is pathoen CRE, ESBL, MRSA or VRE?" dataDxfId="151"/>
    <tableColumn id="10" xr3:uid="{00000000-0010-0000-1D00-00000A000000}" name="Date of Final Result" dataDxfId="150"/>
    <tableColumn id="12" xr3:uid="{00000000-0010-0000-1D00-00000C000000}" name="Location of Infection Onset" dataDxfId="149"/>
    <tableColumn id="15" xr3:uid="{00000000-0010-0000-1D00-00000F000000}" name="SBAR Usage and Completeness" dataDxfId="148"/>
    <tableColumn id="16" xr3:uid="{00000000-0010-0000-1D00-000010000000}" name="Criteria Met to Start Antimicrobials?" dataDxfId="147"/>
    <tableColumn id="19" xr3:uid="{00000000-0010-0000-1D00-000013000000}" name="Comments" dataDxfId="146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1E000000}" name="Table32053" displayName="Table32053" ref="V52:W59" headerRowCount="0" totalsRowShown="0" headerRowDxfId="145" dataDxfId="144">
  <tableColumns count="2">
    <tableColumn id="1" xr3:uid="{00000000-0010-0000-1E00-000001000000}" name="Column1" headerRowDxfId="143" dataDxfId="142"/>
    <tableColumn id="2" xr3:uid="{00000000-0010-0000-1E00-000002000000}" name="Column2" headerRowDxfId="141" dataDxfId="140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1F000000}" name="Table302954" displayName="Table302954" ref="Y52:Z67" headerRowCount="0" totalsRowShown="0" headerRowDxfId="139">
  <tableColumns count="2">
    <tableColumn id="1" xr3:uid="{00000000-0010-0000-1F00-000001000000}" name="Column1" headerRowDxfId="138" dataDxfId="137"/>
    <tableColumn id="2" xr3:uid="{00000000-0010-0000-1F00-000002000000}" name="Column2" headerRowDxfId="136" dataDxfId="135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0000000}" name="Nov" displayName="Nov" ref="A2:T5" totalsRowShown="0" headerRowDxfId="102" dataDxfId="101">
  <autoFilter ref="A2:T5" xr:uid="{00000000-0009-0000-0100-000036000000}"/>
  <tableColumns count="20">
    <tableColumn id="1" xr3:uid="{00000000-0010-0000-2000-000001000000}" name="Resident Name (Last, First)" dataDxfId="100"/>
    <tableColumn id="2" xr3:uid="{00000000-0010-0000-2000-000002000000}" name="Room" dataDxfId="99"/>
    <tableColumn id="3" xr3:uid="{00000000-0010-0000-2000-000003000000}" name="Diagnosis" dataDxfId="98"/>
    <tableColumn id="4" xr3:uid="{00000000-0010-0000-2000-000004000000}" name="Antibiotic" dataDxfId="97"/>
    <tableColumn id="20" xr3:uid="{00000000-0010-0000-2000-000014000000}" name="Antibiotic Start Location" dataDxfId="96"/>
    <tableColumn id="5" xr3:uid="{00000000-0010-0000-2000-000005000000}" name="Start Date" dataDxfId="95"/>
    <tableColumn id="6" xr3:uid="{00000000-0010-0000-2000-000006000000}" name="Stop Date" dataDxfId="94"/>
    <tableColumn id="7" xr3:uid="{00000000-0010-0000-2000-000007000000}" name="Days of Therapy" dataDxfId="93"/>
    <tableColumn id="14" xr3:uid="{00000000-0010-0000-2000-00000E000000}" name="Prescriber" dataDxfId="92"/>
    <tableColumn id="13" xr3:uid="{00000000-0010-0000-2000-00000D000000}" name="Radiologic Tests Done" dataDxfId="91"/>
    <tableColumn id="8" xr3:uid="{00000000-0010-0000-2000-000008000000}" name="Microbiology Test Sent" dataDxfId="90"/>
    <tableColumn id="9" xr3:uid="{00000000-0010-0000-2000-000009000000}" name="Microbiology Test Date" dataDxfId="89"/>
    <tableColumn id="18" xr3:uid="{00000000-0010-0000-2000-000012000000}" name="Culture f/u at 48-72h?" dataDxfId="88"/>
    <tableColumn id="11" xr3:uid="{00000000-0010-0000-2000-00000B000000}" name="Pathogen" dataDxfId="87"/>
    <tableColumn id="17" xr3:uid="{00000000-0010-0000-2000-000011000000}" name="Is pathoen CRE, ESBL, MRSA or VRE?" dataDxfId="86"/>
    <tableColumn id="10" xr3:uid="{00000000-0010-0000-2000-00000A000000}" name="Date of Final Result" dataDxfId="85"/>
    <tableColumn id="12" xr3:uid="{00000000-0010-0000-2000-00000C000000}" name="Location of Infection Onset" dataDxfId="84"/>
    <tableColumn id="15" xr3:uid="{00000000-0010-0000-2000-00000F000000}" name="SBAR Usage and Completeness" dataDxfId="83"/>
    <tableColumn id="16" xr3:uid="{00000000-0010-0000-2000-000010000000}" name="Criteria Met to Start Antimicrobials?" dataDxfId="82"/>
    <tableColumn id="19" xr3:uid="{00000000-0010-0000-2000-000013000000}" name="Comments" dataDxfId="81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1000000}" name="Table32056" displayName="Table32056" ref="V52:W59" headerRowCount="0" totalsRowShown="0" headerRowDxfId="80" dataDxfId="79">
  <tableColumns count="2">
    <tableColumn id="1" xr3:uid="{00000000-0010-0000-2100-000001000000}" name="Column1" headerRowDxfId="78" dataDxfId="77"/>
    <tableColumn id="2" xr3:uid="{00000000-0010-0000-2100-000002000000}" name="Column2" headerRowDxfId="76" dataDxfId="75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2000000}" name="Table302957" displayName="Table302957" ref="Y52:Z67" headerRowCount="0" totalsRowShown="0" headerRowDxfId="74">
  <tableColumns count="2">
    <tableColumn id="1" xr3:uid="{00000000-0010-0000-2200-000001000000}" name="Column1" headerRowDxfId="73" dataDxfId="72"/>
    <tableColumn id="2" xr3:uid="{00000000-0010-0000-2200-000002000000}" name="Column2" headerRowDxfId="71" dataDxfId="70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3000000}" name="Dec" displayName="Dec" ref="A2:T5" totalsRowShown="0" headerRowDxfId="37" dataDxfId="36">
  <autoFilter ref="A2:T5" xr:uid="{00000000-0009-0000-0100-000039000000}"/>
  <tableColumns count="20">
    <tableColumn id="1" xr3:uid="{00000000-0010-0000-2300-000001000000}" name="Resident Name (Last, First)" dataDxfId="35"/>
    <tableColumn id="2" xr3:uid="{00000000-0010-0000-2300-000002000000}" name="Room" dataDxfId="34"/>
    <tableColumn id="3" xr3:uid="{00000000-0010-0000-2300-000003000000}" name="Diagnosis" dataDxfId="33"/>
    <tableColumn id="4" xr3:uid="{00000000-0010-0000-2300-000004000000}" name="Antibiotic" dataDxfId="32"/>
    <tableColumn id="20" xr3:uid="{00000000-0010-0000-2300-000014000000}" name="Antibiotic Start Location" dataDxfId="31"/>
    <tableColumn id="5" xr3:uid="{00000000-0010-0000-2300-000005000000}" name="Start Date" dataDxfId="30"/>
    <tableColumn id="6" xr3:uid="{00000000-0010-0000-2300-000006000000}" name="Stop Date" dataDxfId="29"/>
    <tableColumn id="7" xr3:uid="{00000000-0010-0000-2300-000007000000}" name="Days of Therapy" dataDxfId="28"/>
    <tableColumn id="14" xr3:uid="{00000000-0010-0000-2300-00000E000000}" name="Prescriber" dataDxfId="27"/>
    <tableColumn id="13" xr3:uid="{00000000-0010-0000-2300-00000D000000}" name="Radiologic Tests Done" dataDxfId="26"/>
    <tableColumn id="8" xr3:uid="{00000000-0010-0000-2300-000008000000}" name="Microbiology Test Sent" dataDxfId="25"/>
    <tableColumn id="9" xr3:uid="{00000000-0010-0000-2300-000009000000}" name="Microbiology Test Date" dataDxfId="24"/>
    <tableColumn id="18" xr3:uid="{00000000-0010-0000-2300-000012000000}" name="Culture f/u at 48-72h?" dataDxfId="23"/>
    <tableColumn id="11" xr3:uid="{00000000-0010-0000-2300-00000B000000}" name="Pathogen" dataDxfId="22"/>
    <tableColumn id="17" xr3:uid="{00000000-0010-0000-2300-000011000000}" name="Is pathoen CRE, ESBL, MRSA or VRE?" dataDxfId="21"/>
    <tableColumn id="10" xr3:uid="{00000000-0010-0000-2300-00000A000000}" name="Date of Final Result" dataDxfId="20"/>
    <tableColumn id="12" xr3:uid="{00000000-0010-0000-2300-00000C000000}" name="Location of Infection Onset" dataDxfId="19"/>
    <tableColumn id="15" xr3:uid="{00000000-0010-0000-2300-00000F000000}" name="SBAR Usage and Completeness" dataDxfId="18"/>
    <tableColumn id="16" xr3:uid="{00000000-0010-0000-2300-000010000000}" name="Criteria Met to Start Antimicrobials?" dataDxfId="17"/>
    <tableColumn id="19" xr3:uid="{00000000-0010-0000-2300-000013000000}" name="Comments" dataDxfId="16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4000000}" name="Table32059" displayName="Table32059" ref="V52:W59" headerRowCount="0" totalsRowShown="0" headerRowDxfId="15" dataDxfId="14">
  <tableColumns count="2">
    <tableColumn id="1" xr3:uid="{00000000-0010-0000-2400-000001000000}" name="Column1" headerRowDxfId="13" dataDxfId="12"/>
    <tableColumn id="2" xr3:uid="{00000000-0010-0000-2400-000002000000}" name="Column2" headerRowDxfId="11" dataDxfId="10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5000000}" name="Table302960" displayName="Table302960" ref="Y52:Z67" headerRowCount="0" totalsRowShown="0" headerRowDxfId="9">
  <tableColumns count="2">
    <tableColumn id="1" xr3:uid="{00000000-0010-0000-2500-000001000000}" name="Column1" headerRowDxfId="8" dataDxfId="7"/>
    <tableColumn id="2" xr3:uid="{00000000-0010-0000-2500-000002000000}" name="Column2" headerRowDxfId="6" dataDxfId="5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26000000}" name="Table2" displayName="Table2" ref="A1:B52" totalsRowShown="0" headerRowDxfId="4">
  <autoFilter ref="A1:B52" xr:uid="{00000000-0009-0000-0100-000002000000}"/>
  <sortState xmlns:xlrd2="http://schemas.microsoft.com/office/spreadsheetml/2017/richdata2" ref="A2:B53">
    <sortCondition ref="A1:A53"/>
  </sortState>
  <tableColumns count="2">
    <tableColumn id="1" xr3:uid="{00000000-0010-0000-2600-000001000000}" name="Generic Names (A to Z)"/>
    <tableColumn id="2" xr3:uid="{00000000-0010-0000-2600-000002000000}" name="Brand Names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V52:W59" headerRowCount="0" totalsRowShown="0" headerRowDxfId="730" dataDxfId="729">
  <tableColumns count="2">
    <tableColumn id="1" xr3:uid="{00000000-0010-0000-0300-000001000000}" name="Column1" headerRowDxfId="728" dataDxfId="727"/>
    <tableColumn id="2" xr3:uid="{00000000-0010-0000-0300-000002000000}" name="Column2" headerRowDxfId="726" dataDxfId="725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27000000}" name="Table7" displayName="Table7" ref="D1:E57" totalsRowShown="0" headerRowDxfId="3" dataDxfId="2">
  <autoFilter ref="D1:E57" xr:uid="{00000000-0009-0000-0100-000007000000}"/>
  <tableColumns count="2">
    <tableColumn id="1" xr3:uid="{00000000-0010-0000-2700-000001000000}" name="Brand Name (A to Z)" dataDxfId="1"/>
    <tableColumn id="2" xr3:uid="{00000000-0010-0000-2700-000002000000}" name="Generic Name" dataDxfId="0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4000000}" name="Table30" displayName="Table30" ref="Y52:Z67" headerRowCount="0" totalsRowShown="0" headerRowDxfId="724">
  <tableColumns count="2">
    <tableColumn id="1" xr3:uid="{00000000-0010-0000-0400-000001000000}" name="Column1" headerRowDxfId="723" dataDxfId="722"/>
    <tableColumn id="2" xr3:uid="{00000000-0010-0000-0400-000002000000}" name="Column2" headerRowDxfId="721" dataDxfId="720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5000000}" name="Feb" displayName="Feb" ref="A2:T3" totalsRowShown="0" headerRowDxfId="687" dataDxfId="686">
  <autoFilter ref="A2:T3" xr:uid="{00000000-0009-0000-0100-000012000000}"/>
  <tableColumns count="20">
    <tableColumn id="1" xr3:uid="{00000000-0010-0000-0500-000001000000}" name="Resident Name (Last, First)" dataDxfId="685"/>
    <tableColumn id="2" xr3:uid="{00000000-0010-0000-0500-000002000000}" name="Room" dataDxfId="684"/>
    <tableColumn id="3" xr3:uid="{00000000-0010-0000-0500-000003000000}" name="Diagnosis" dataDxfId="683"/>
    <tableColumn id="4" xr3:uid="{00000000-0010-0000-0500-000004000000}" name="Antibiotic" dataDxfId="682"/>
    <tableColumn id="20" xr3:uid="{00000000-0010-0000-0500-000014000000}" name="Antibiotic Start Location" dataDxfId="681"/>
    <tableColumn id="5" xr3:uid="{00000000-0010-0000-0500-000005000000}" name="Start Date" dataDxfId="680"/>
    <tableColumn id="6" xr3:uid="{00000000-0010-0000-0500-000006000000}" name="Stop Date" dataDxfId="679"/>
    <tableColumn id="7" xr3:uid="{00000000-0010-0000-0500-000007000000}" name="Days of Therapy" dataDxfId="678"/>
    <tableColumn id="14" xr3:uid="{00000000-0010-0000-0500-00000E000000}" name="Prescriber" dataDxfId="677"/>
    <tableColumn id="13" xr3:uid="{00000000-0010-0000-0500-00000D000000}" name="Radiologic Tests Done" dataDxfId="676"/>
    <tableColumn id="8" xr3:uid="{00000000-0010-0000-0500-000008000000}" name="Microbiology Test Sent" dataDxfId="675"/>
    <tableColumn id="9" xr3:uid="{00000000-0010-0000-0500-000009000000}" name="Microbiology Test Date" dataDxfId="674"/>
    <tableColumn id="18" xr3:uid="{00000000-0010-0000-0500-000012000000}" name="Culture f/u at 48-72h?" dataDxfId="673"/>
    <tableColumn id="11" xr3:uid="{00000000-0010-0000-0500-00000B000000}" name="Pathogen" dataDxfId="672"/>
    <tableColumn id="17" xr3:uid="{00000000-0010-0000-0500-000011000000}" name="Is pathoen CRE, ESBL, MRSA or VRE?" dataDxfId="671"/>
    <tableColumn id="10" xr3:uid="{00000000-0010-0000-0500-00000A000000}" name="Date of Final Result" dataDxfId="670"/>
    <tableColumn id="12" xr3:uid="{00000000-0010-0000-0500-00000C000000}" name="Location of Infection Onset" dataDxfId="669"/>
    <tableColumn id="15" xr3:uid="{00000000-0010-0000-0500-00000F000000}" name="SBAR Usage and Completeness" dataDxfId="668"/>
    <tableColumn id="16" xr3:uid="{00000000-0010-0000-0500-000010000000}" name="Criteria Met to Start Antimicrobials?" dataDxfId="667"/>
    <tableColumn id="19" xr3:uid="{00000000-0010-0000-0500-000013000000}" name="Comments" dataDxfId="66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6000000}" name="Table320" displayName="Table320" ref="V52:W59" headerRowCount="0" totalsRowShown="0" headerRowDxfId="665" dataDxfId="664">
  <tableColumns count="2">
    <tableColumn id="1" xr3:uid="{00000000-0010-0000-0600-000001000000}" name="Column1" headerRowDxfId="663" dataDxfId="662"/>
    <tableColumn id="2" xr3:uid="{00000000-0010-0000-0600-000002000000}" name="Column2" headerRowDxfId="661" dataDxfId="66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7000000}" name="Table3029" displayName="Table3029" ref="Y52:Z67" headerRowCount="0" totalsRowShown="0" headerRowDxfId="659">
  <tableColumns count="2">
    <tableColumn id="1" xr3:uid="{00000000-0010-0000-0700-000001000000}" name="Column1" headerRowDxfId="658" dataDxfId="657"/>
    <tableColumn id="2" xr3:uid="{00000000-0010-0000-0700-000002000000}" name="Column2" headerRowDxfId="656" dataDxfId="655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8000000}" name="Mar" displayName="Mar" ref="A2:T5" totalsRowShown="0" headerRowDxfId="622" dataDxfId="621">
  <autoFilter ref="A2:T5" xr:uid="{00000000-0009-0000-0100-00001D000000}"/>
  <tableColumns count="20">
    <tableColumn id="1" xr3:uid="{00000000-0010-0000-0800-000001000000}" name="Resident Name (Last, First)" dataDxfId="620"/>
    <tableColumn id="2" xr3:uid="{00000000-0010-0000-0800-000002000000}" name="Room" dataDxfId="619"/>
    <tableColumn id="3" xr3:uid="{00000000-0010-0000-0800-000003000000}" name="Diagnosis" dataDxfId="618"/>
    <tableColumn id="4" xr3:uid="{00000000-0010-0000-0800-000004000000}" name="Antibiotic" dataDxfId="617"/>
    <tableColumn id="20" xr3:uid="{00000000-0010-0000-0800-000014000000}" name="Antibiotic Start Location" dataDxfId="616"/>
    <tableColumn id="5" xr3:uid="{00000000-0010-0000-0800-000005000000}" name="Start Date" dataDxfId="615"/>
    <tableColumn id="6" xr3:uid="{00000000-0010-0000-0800-000006000000}" name="Stop Date" dataDxfId="614"/>
    <tableColumn id="7" xr3:uid="{00000000-0010-0000-0800-000007000000}" name="Days of Therapy" dataDxfId="613"/>
    <tableColumn id="14" xr3:uid="{00000000-0010-0000-0800-00000E000000}" name="Prescriber" dataDxfId="612"/>
    <tableColumn id="13" xr3:uid="{00000000-0010-0000-0800-00000D000000}" name="Radiologic Tests Done" dataDxfId="611"/>
    <tableColumn id="8" xr3:uid="{00000000-0010-0000-0800-000008000000}" name="Microbiology Test Sent" dataDxfId="610"/>
    <tableColumn id="9" xr3:uid="{00000000-0010-0000-0800-000009000000}" name="Microbiology Test Date" dataDxfId="609"/>
    <tableColumn id="18" xr3:uid="{00000000-0010-0000-0800-000012000000}" name="Culture f/u at 48-72h?" dataDxfId="608"/>
    <tableColumn id="11" xr3:uid="{00000000-0010-0000-0800-00000B000000}" name="Pathogen" dataDxfId="607"/>
    <tableColumn id="17" xr3:uid="{00000000-0010-0000-0800-000011000000}" name="Is pathoen CRE, ESBL, MRSA or VRE?" dataDxfId="606"/>
    <tableColumn id="10" xr3:uid="{00000000-0010-0000-0800-00000A000000}" name="Date of Final Result" dataDxfId="605"/>
    <tableColumn id="12" xr3:uid="{00000000-0010-0000-0800-00000C000000}" name="Location of Infection Onset" dataDxfId="604"/>
    <tableColumn id="15" xr3:uid="{00000000-0010-0000-0800-00000F000000}" name="SBAR Usage and Completeness" dataDxfId="603"/>
    <tableColumn id="16" xr3:uid="{00000000-0010-0000-0800-000010000000}" name="Criteria Met to Start Antimicrobials?" dataDxfId="602"/>
    <tableColumn id="19" xr3:uid="{00000000-0010-0000-0800-000013000000}" name="Comments" dataDxfId="60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72.xml"/><Relationship Id="rId3" Type="http://schemas.openxmlformats.org/officeDocument/2006/relationships/pivotTable" Target="../pivotTables/pivotTable67.xml"/><Relationship Id="rId7" Type="http://schemas.openxmlformats.org/officeDocument/2006/relationships/pivotTable" Target="../pivotTables/pivotTable71.xml"/><Relationship Id="rId12" Type="http://schemas.openxmlformats.org/officeDocument/2006/relationships/table" Target="../tables/table29.xml"/><Relationship Id="rId2" Type="http://schemas.openxmlformats.org/officeDocument/2006/relationships/pivotTable" Target="../pivotTables/pivotTable66.xml"/><Relationship Id="rId1" Type="http://schemas.openxmlformats.org/officeDocument/2006/relationships/pivotTable" Target="../pivotTables/pivotTable65.xml"/><Relationship Id="rId6" Type="http://schemas.openxmlformats.org/officeDocument/2006/relationships/pivotTable" Target="../pivotTables/pivotTable70.xml"/><Relationship Id="rId11" Type="http://schemas.openxmlformats.org/officeDocument/2006/relationships/table" Target="../tables/table28.xml"/><Relationship Id="rId5" Type="http://schemas.openxmlformats.org/officeDocument/2006/relationships/pivotTable" Target="../pivotTables/pivotTable69.xml"/><Relationship Id="rId10" Type="http://schemas.openxmlformats.org/officeDocument/2006/relationships/table" Target="../tables/table27.xml"/><Relationship Id="rId4" Type="http://schemas.openxmlformats.org/officeDocument/2006/relationships/pivotTable" Target="../pivotTables/pivotTable68.xml"/><Relationship Id="rId9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0.xml"/><Relationship Id="rId3" Type="http://schemas.openxmlformats.org/officeDocument/2006/relationships/pivotTable" Target="../pivotTables/pivotTable75.xml"/><Relationship Id="rId7" Type="http://schemas.openxmlformats.org/officeDocument/2006/relationships/pivotTable" Target="../pivotTables/pivotTable79.xml"/><Relationship Id="rId12" Type="http://schemas.openxmlformats.org/officeDocument/2006/relationships/table" Target="../tables/table32.xml"/><Relationship Id="rId2" Type="http://schemas.openxmlformats.org/officeDocument/2006/relationships/pivotTable" Target="../pivotTables/pivotTable74.xml"/><Relationship Id="rId1" Type="http://schemas.openxmlformats.org/officeDocument/2006/relationships/pivotTable" Target="../pivotTables/pivotTable73.xml"/><Relationship Id="rId6" Type="http://schemas.openxmlformats.org/officeDocument/2006/relationships/pivotTable" Target="../pivotTables/pivotTable78.xml"/><Relationship Id="rId11" Type="http://schemas.openxmlformats.org/officeDocument/2006/relationships/table" Target="../tables/table31.xml"/><Relationship Id="rId5" Type="http://schemas.openxmlformats.org/officeDocument/2006/relationships/pivotTable" Target="../pivotTables/pivotTable77.xml"/><Relationship Id="rId10" Type="http://schemas.openxmlformats.org/officeDocument/2006/relationships/table" Target="../tables/table30.xml"/><Relationship Id="rId4" Type="http://schemas.openxmlformats.org/officeDocument/2006/relationships/pivotTable" Target="../pivotTables/pivotTable76.xml"/><Relationship Id="rId9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8.xml"/><Relationship Id="rId3" Type="http://schemas.openxmlformats.org/officeDocument/2006/relationships/pivotTable" Target="../pivotTables/pivotTable83.xml"/><Relationship Id="rId7" Type="http://schemas.openxmlformats.org/officeDocument/2006/relationships/pivotTable" Target="../pivotTables/pivotTable87.xml"/><Relationship Id="rId12" Type="http://schemas.openxmlformats.org/officeDocument/2006/relationships/table" Target="../tables/table35.xml"/><Relationship Id="rId2" Type="http://schemas.openxmlformats.org/officeDocument/2006/relationships/pivotTable" Target="../pivotTables/pivotTable82.xml"/><Relationship Id="rId1" Type="http://schemas.openxmlformats.org/officeDocument/2006/relationships/pivotTable" Target="../pivotTables/pivotTable81.xml"/><Relationship Id="rId6" Type="http://schemas.openxmlformats.org/officeDocument/2006/relationships/pivotTable" Target="../pivotTables/pivotTable86.xml"/><Relationship Id="rId11" Type="http://schemas.openxmlformats.org/officeDocument/2006/relationships/table" Target="../tables/table34.xml"/><Relationship Id="rId5" Type="http://schemas.openxmlformats.org/officeDocument/2006/relationships/pivotTable" Target="../pivotTables/pivotTable85.xml"/><Relationship Id="rId10" Type="http://schemas.openxmlformats.org/officeDocument/2006/relationships/table" Target="../tables/table33.xml"/><Relationship Id="rId4" Type="http://schemas.openxmlformats.org/officeDocument/2006/relationships/pivotTable" Target="../pivotTables/pivotTable84.xml"/><Relationship Id="rId9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96.xml"/><Relationship Id="rId3" Type="http://schemas.openxmlformats.org/officeDocument/2006/relationships/pivotTable" Target="../pivotTables/pivotTable91.xml"/><Relationship Id="rId7" Type="http://schemas.openxmlformats.org/officeDocument/2006/relationships/pivotTable" Target="../pivotTables/pivotTable95.xml"/><Relationship Id="rId12" Type="http://schemas.openxmlformats.org/officeDocument/2006/relationships/table" Target="../tables/table38.xml"/><Relationship Id="rId2" Type="http://schemas.openxmlformats.org/officeDocument/2006/relationships/pivotTable" Target="../pivotTables/pivotTable90.xml"/><Relationship Id="rId1" Type="http://schemas.openxmlformats.org/officeDocument/2006/relationships/pivotTable" Target="../pivotTables/pivotTable89.xml"/><Relationship Id="rId6" Type="http://schemas.openxmlformats.org/officeDocument/2006/relationships/pivotTable" Target="../pivotTables/pivotTable94.xml"/><Relationship Id="rId11" Type="http://schemas.openxmlformats.org/officeDocument/2006/relationships/table" Target="../tables/table37.xml"/><Relationship Id="rId5" Type="http://schemas.openxmlformats.org/officeDocument/2006/relationships/pivotTable" Target="../pivotTables/pivotTable93.xml"/><Relationship Id="rId10" Type="http://schemas.openxmlformats.org/officeDocument/2006/relationships/table" Target="../tables/table36.xml"/><Relationship Id="rId4" Type="http://schemas.openxmlformats.org/officeDocument/2006/relationships/pivotTable" Target="../pivotTables/pivotTable92.xml"/><Relationship Id="rId9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table" Target="../tables/table5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table" Target="../tables/table4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table" Target="../tables/table3.xml"/><Relationship Id="rId5" Type="http://schemas.openxmlformats.org/officeDocument/2006/relationships/pivotTable" Target="../pivotTables/pivotTable5.xml"/><Relationship Id="rId10" Type="http://schemas.openxmlformats.org/officeDocument/2006/relationships/drawing" Target="../drawings/drawing2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6.xml"/><Relationship Id="rId3" Type="http://schemas.openxmlformats.org/officeDocument/2006/relationships/pivotTable" Target="../pivotTables/pivotTable11.xml"/><Relationship Id="rId7" Type="http://schemas.openxmlformats.org/officeDocument/2006/relationships/pivotTable" Target="../pivotTables/pivotTable15.xml"/><Relationship Id="rId12" Type="http://schemas.openxmlformats.org/officeDocument/2006/relationships/table" Target="../tables/table8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6" Type="http://schemas.openxmlformats.org/officeDocument/2006/relationships/pivotTable" Target="../pivotTables/pivotTable14.xml"/><Relationship Id="rId11" Type="http://schemas.openxmlformats.org/officeDocument/2006/relationships/table" Target="../tables/table7.xml"/><Relationship Id="rId5" Type="http://schemas.openxmlformats.org/officeDocument/2006/relationships/pivotTable" Target="../pivotTables/pivotTable13.xml"/><Relationship Id="rId10" Type="http://schemas.openxmlformats.org/officeDocument/2006/relationships/table" Target="../tables/table6.xml"/><Relationship Id="rId4" Type="http://schemas.openxmlformats.org/officeDocument/2006/relationships/pivotTable" Target="../pivotTables/pivotTable12.xm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24.xml"/><Relationship Id="rId3" Type="http://schemas.openxmlformats.org/officeDocument/2006/relationships/pivotTable" Target="../pivotTables/pivotTable19.xml"/><Relationship Id="rId7" Type="http://schemas.openxmlformats.org/officeDocument/2006/relationships/pivotTable" Target="../pivotTables/pivotTable23.xml"/><Relationship Id="rId12" Type="http://schemas.openxmlformats.org/officeDocument/2006/relationships/table" Target="../tables/table11.xml"/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Relationship Id="rId6" Type="http://schemas.openxmlformats.org/officeDocument/2006/relationships/pivotTable" Target="../pivotTables/pivotTable22.xml"/><Relationship Id="rId11" Type="http://schemas.openxmlformats.org/officeDocument/2006/relationships/table" Target="../tables/table10.xml"/><Relationship Id="rId5" Type="http://schemas.openxmlformats.org/officeDocument/2006/relationships/pivotTable" Target="../pivotTables/pivotTable21.xml"/><Relationship Id="rId10" Type="http://schemas.openxmlformats.org/officeDocument/2006/relationships/table" Target="../tables/table9.xml"/><Relationship Id="rId4" Type="http://schemas.openxmlformats.org/officeDocument/2006/relationships/pivotTable" Target="../pivotTables/pivotTable20.xm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32.xml"/><Relationship Id="rId3" Type="http://schemas.openxmlformats.org/officeDocument/2006/relationships/pivotTable" Target="../pivotTables/pivotTable27.xml"/><Relationship Id="rId7" Type="http://schemas.openxmlformats.org/officeDocument/2006/relationships/pivotTable" Target="../pivotTables/pivotTable31.xml"/><Relationship Id="rId12" Type="http://schemas.openxmlformats.org/officeDocument/2006/relationships/table" Target="../tables/table14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6" Type="http://schemas.openxmlformats.org/officeDocument/2006/relationships/pivotTable" Target="../pivotTables/pivotTable30.xml"/><Relationship Id="rId11" Type="http://schemas.openxmlformats.org/officeDocument/2006/relationships/table" Target="../tables/table13.xml"/><Relationship Id="rId5" Type="http://schemas.openxmlformats.org/officeDocument/2006/relationships/pivotTable" Target="../pivotTables/pivotTable29.xml"/><Relationship Id="rId10" Type="http://schemas.openxmlformats.org/officeDocument/2006/relationships/table" Target="../tables/table12.xml"/><Relationship Id="rId4" Type="http://schemas.openxmlformats.org/officeDocument/2006/relationships/pivotTable" Target="../pivotTables/pivotTable28.xm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40.xml"/><Relationship Id="rId3" Type="http://schemas.openxmlformats.org/officeDocument/2006/relationships/pivotTable" Target="../pivotTables/pivotTable35.xml"/><Relationship Id="rId7" Type="http://schemas.openxmlformats.org/officeDocument/2006/relationships/pivotTable" Target="../pivotTables/pivotTable39.xml"/><Relationship Id="rId12" Type="http://schemas.openxmlformats.org/officeDocument/2006/relationships/table" Target="../tables/table17.xml"/><Relationship Id="rId2" Type="http://schemas.openxmlformats.org/officeDocument/2006/relationships/pivotTable" Target="../pivotTables/pivotTable34.xml"/><Relationship Id="rId1" Type="http://schemas.openxmlformats.org/officeDocument/2006/relationships/pivotTable" Target="../pivotTables/pivotTable33.xml"/><Relationship Id="rId6" Type="http://schemas.openxmlformats.org/officeDocument/2006/relationships/pivotTable" Target="../pivotTables/pivotTable38.xml"/><Relationship Id="rId11" Type="http://schemas.openxmlformats.org/officeDocument/2006/relationships/table" Target="../tables/table16.xml"/><Relationship Id="rId5" Type="http://schemas.openxmlformats.org/officeDocument/2006/relationships/pivotTable" Target="../pivotTables/pivotTable37.xml"/><Relationship Id="rId10" Type="http://schemas.openxmlformats.org/officeDocument/2006/relationships/table" Target="../tables/table15.xml"/><Relationship Id="rId4" Type="http://schemas.openxmlformats.org/officeDocument/2006/relationships/pivotTable" Target="../pivotTables/pivotTable36.xml"/><Relationship Id="rId9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48.xml"/><Relationship Id="rId3" Type="http://schemas.openxmlformats.org/officeDocument/2006/relationships/pivotTable" Target="../pivotTables/pivotTable43.xml"/><Relationship Id="rId7" Type="http://schemas.openxmlformats.org/officeDocument/2006/relationships/pivotTable" Target="../pivotTables/pivotTable47.xml"/><Relationship Id="rId12" Type="http://schemas.openxmlformats.org/officeDocument/2006/relationships/table" Target="../tables/table20.xml"/><Relationship Id="rId2" Type="http://schemas.openxmlformats.org/officeDocument/2006/relationships/pivotTable" Target="../pivotTables/pivotTable42.xml"/><Relationship Id="rId1" Type="http://schemas.openxmlformats.org/officeDocument/2006/relationships/pivotTable" Target="../pivotTables/pivotTable41.xml"/><Relationship Id="rId6" Type="http://schemas.openxmlformats.org/officeDocument/2006/relationships/pivotTable" Target="../pivotTables/pivotTable46.xml"/><Relationship Id="rId11" Type="http://schemas.openxmlformats.org/officeDocument/2006/relationships/table" Target="../tables/table19.xml"/><Relationship Id="rId5" Type="http://schemas.openxmlformats.org/officeDocument/2006/relationships/pivotTable" Target="../pivotTables/pivotTable45.xml"/><Relationship Id="rId10" Type="http://schemas.openxmlformats.org/officeDocument/2006/relationships/table" Target="../tables/table18.xml"/><Relationship Id="rId4" Type="http://schemas.openxmlformats.org/officeDocument/2006/relationships/pivotTable" Target="../pivotTables/pivotTable44.xm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56.xml"/><Relationship Id="rId3" Type="http://schemas.openxmlformats.org/officeDocument/2006/relationships/pivotTable" Target="../pivotTables/pivotTable51.xml"/><Relationship Id="rId7" Type="http://schemas.openxmlformats.org/officeDocument/2006/relationships/pivotTable" Target="../pivotTables/pivotTable55.xml"/><Relationship Id="rId12" Type="http://schemas.openxmlformats.org/officeDocument/2006/relationships/table" Target="../tables/table23.xml"/><Relationship Id="rId2" Type="http://schemas.openxmlformats.org/officeDocument/2006/relationships/pivotTable" Target="../pivotTables/pivotTable50.xml"/><Relationship Id="rId1" Type="http://schemas.openxmlformats.org/officeDocument/2006/relationships/pivotTable" Target="../pivotTables/pivotTable49.xml"/><Relationship Id="rId6" Type="http://schemas.openxmlformats.org/officeDocument/2006/relationships/pivotTable" Target="../pivotTables/pivotTable54.xml"/><Relationship Id="rId11" Type="http://schemas.openxmlformats.org/officeDocument/2006/relationships/table" Target="../tables/table22.xml"/><Relationship Id="rId5" Type="http://schemas.openxmlformats.org/officeDocument/2006/relationships/pivotTable" Target="../pivotTables/pivotTable53.xml"/><Relationship Id="rId10" Type="http://schemas.openxmlformats.org/officeDocument/2006/relationships/table" Target="../tables/table21.xml"/><Relationship Id="rId4" Type="http://schemas.openxmlformats.org/officeDocument/2006/relationships/pivotTable" Target="../pivotTables/pivotTable52.xm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64.xml"/><Relationship Id="rId3" Type="http://schemas.openxmlformats.org/officeDocument/2006/relationships/pivotTable" Target="../pivotTables/pivotTable59.xml"/><Relationship Id="rId7" Type="http://schemas.openxmlformats.org/officeDocument/2006/relationships/pivotTable" Target="../pivotTables/pivotTable63.xml"/><Relationship Id="rId12" Type="http://schemas.openxmlformats.org/officeDocument/2006/relationships/table" Target="../tables/table26.xml"/><Relationship Id="rId2" Type="http://schemas.openxmlformats.org/officeDocument/2006/relationships/pivotTable" Target="../pivotTables/pivotTable58.xml"/><Relationship Id="rId1" Type="http://schemas.openxmlformats.org/officeDocument/2006/relationships/pivotTable" Target="../pivotTables/pivotTable57.xml"/><Relationship Id="rId6" Type="http://schemas.openxmlformats.org/officeDocument/2006/relationships/pivotTable" Target="../pivotTables/pivotTable62.xml"/><Relationship Id="rId11" Type="http://schemas.openxmlformats.org/officeDocument/2006/relationships/table" Target="../tables/table25.xml"/><Relationship Id="rId5" Type="http://schemas.openxmlformats.org/officeDocument/2006/relationships/pivotTable" Target="../pivotTables/pivotTable61.xml"/><Relationship Id="rId10" Type="http://schemas.openxmlformats.org/officeDocument/2006/relationships/table" Target="../tables/table24.xml"/><Relationship Id="rId4" Type="http://schemas.openxmlformats.org/officeDocument/2006/relationships/pivotTable" Target="../pivotTables/pivotTable60.xm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9"/>
  <sheetViews>
    <sheetView tabSelected="1" topLeftCell="A55" zoomScale="80" zoomScaleNormal="80" workbookViewId="0">
      <selection activeCell="A84" sqref="A84"/>
    </sheetView>
  </sheetViews>
  <sheetFormatPr defaultColWidth="9.140625" defaultRowHeight="15" x14ac:dyDescent="0.25"/>
  <cols>
    <col min="1" max="1" width="28" style="13" customWidth="1"/>
    <col min="2" max="13" width="11.28515625" style="13" customWidth="1"/>
    <col min="14" max="15" width="12" style="13" customWidth="1"/>
    <col min="16" max="16384" width="9.140625" style="13"/>
  </cols>
  <sheetData>
    <row r="1" spans="1:15" ht="45" customHeight="1" x14ac:dyDescent="0.25">
      <c r="A1" s="24" t="s">
        <v>202</v>
      </c>
    </row>
    <row r="2" spans="1:15" x14ac:dyDescent="0.25">
      <c r="A2" s="81" t="s">
        <v>293</v>
      </c>
    </row>
    <row r="3" spans="1:15" x14ac:dyDescent="0.25">
      <c r="A3" s="13" t="s">
        <v>177</v>
      </c>
      <c r="B3" s="13" t="s">
        <v>31</v>
      </c>
      <c r="C3" s="13" t="s">
        <v>32</v>
      </c>
      <c r="D3" s="13" t="s">
        <v>33</v>
      </c>
      <c r="E3" s="13" t="s">
        <v>34</v>
      </c>
      <c r="F3" s="13" t="s">
        <v>35</v>
      </c>
      <c r="G3" s="13" t="s">
        <v>36</v>
      </c>
      <c r="H3" s="13" t="s">
        <v>37</v>
      </c>
      <c r="I3" s="13" t="s">
        <v>38</v>
      </c>
      <c r="J3" s="13" t="s">
        <v>39</v>
      </c>
      <c r="K3" s="13" t="s">
        <v>40</v>
      </c>
      <c r="L3" s="13" t="s">
        <v>41</v>
      </c>
      <c r="M3" s="13" t="s">
        <v>42</v>
      </c>
      <c r="N3" s="13" t="s">
        <v>70</v>
      </c>
      <c r="O3" s="13" t="s">
        <v>43</v>
      </c>
    </row>
    <row r="4" spans="1:15" x14ac:dyDescent="0.25">
      <c r="A4" s="35" t="str">
        <f>Jan!V53</f>
        <v>Antibiotic Start / 1000 RD</v>
      </c>
      <c r="B4" s="18">
        <f>IFERROR(Jan!W53,0)</f>
        <v>0</v>
      </c>
      <c r="C4" s="18">
        <f>IFERROR(Feb!W53,0)</f>
        <v>0</v>
      </c>
      <c r="D4" s="18">
        <f>IFERROR(Mar!W53,0)</f>
        <v>0</v>
      </c>
      <c r="E4" s="18">
        <f>IFERROR(Apr!W53,0)</f>
        <v>0</v>
      </c>
      <c r="F4" s="18">
        <f>IFERROR(May!W53,0)</f>
        <v>0</v>
      </c>
      <c r="G4" s="18">
        <f>IFERROR(Jun!W53,0)</f>
        <v>0</v>
      </c>
      <c r="H4" s="18">
        <f>IFERROR(Jul!W53,0)</f>
        <v>0</v>
      </c>
      <c r="I4" s="18">
        <f>IFERROR(Aug!W53,0)</f>
        <v>0</v>
      </c>
      <c r="J4" s="18">
        <f>IFERROR(Sep!W53,0)</f>
        <v>0</v>
      </c>
      <c r="K4" s="18">
        <f>IFERROR(Oct!W53,0)</f>
        <v>0</v>
      </c>
      <c r="L4" s="18">
        <f>IFERROR(Nov!W53,0)</f>
        <v>0</v>
      </c>
      <c r="M4" s="18">
        <f>IFERROR(Dec!W53,0)</f>
        <v>0</v>
      </c>
      <c r="N4" s="18">
        <f>AVERAGE(Table4[[#This Row],[Jan]:[Dec]])</f>
        <v>0</v>
      </c>
      <c r="O4" s="19"/>
    </row>
    <row r="5" spans="1:15" x14ac:dyDescent="0.25">
      <c r="A5" s="36" t="str">
        <f>Jan!V54</f>
        <v>Days of Therapy / 1000 RD</v>
      </c>
      <c r="B5" s="15">
        <f>IFERROR(Jan!W54,0)</f>
        <v>0</v>
      </c>
      <c r="C5" s="15">
        <f>IFERROR(Feb!W54,0)</f>
        <v>0</v>
      </c>
      <c r="D5" s="15">
        <f>IFERROR(Mar!W54,0)</f>
        <v>0</v>
      </c>
      <c r="E5" s="15">
        <f>IFERROR(Apr!W54,0)</f>
        <v>0</v>
      </c>
      <c r="F5" s="15">
        <f>IFERROR(May!W54,0)</f>
        <v>0</v>
      </c>
      <c r="G5" s="15">
        <f>IFERROR(Jun!W54,0)</f>
        <v>0</v>
      </c>
      <c r="H5" s="15">
        <f>IFERROR(Jul!W54,0)</f>
        <v>0</v>
      </c>
      <c r="I5" s="15">
        <f>IFERROR(Aug!W54,0)</f>
        <v>0</v>
      </c>
      <c r="J5" s="15">
        <f>IFERROR(Sep!W54,0)</f>
        <v>0</v>
      </c>
      <c r="K5" s="15">
        <f>IFERROR(Oct!W54,0)</f>
        <v>0</v>
      </c>
      <c r="L5" s="15">
        <f>IFERROR(Nov!W54,0)</f>
        <v>0</v>
      </c>
      <c r="M5" s="15">
        <f>IFERROR(Dec!W54,0)</f>
        <v>0</v>
      </c>
      <c r="N5" s="15">
        <f>AVERAGE(Table4[[#This Row],[Jan]:[Dec]])</f>
        <v>0</v>
      </c>
      <c r="O5" s="16"/>
    </row>
    <row r="6" spans="1:15" x14ac:dyDescent="0.25">
      <c r="A6" s="35" t="str">
        <f>Jan!V55</f>
        <v>SBAR Used and Completed</v>
      </c>
      <c r="B6" s="20">
        <f>IFERROR(Jan!W55,0)</f>
        <v>0</v>
      </c>
      <c r="C6" s="20">
        <f>IFERROR(Feb!W55,0)</f>
        <v>0</v>
      </c>
      <c r="D6" s="20">
        <f>IFERROR(Mar!W55,0)</f>
        <v>0</v>
      </c>
      <c r="E6" s="20">
        <f>IFERROR(Apr!W55,0)</f>
        <v>0</v>
      </c>
      <c r="F6" s="20">
        <f>IFERROR(May!W55,0)</f>
        <v>0</v>
      </c>
      <c r="G6" s="20">
        <f>IFERROR(Jun!W55,0)</f>
        <v>0</v>
      </c>
      <c r="H6" s="20">
        <f>IFERROR(Jul!W55,0)</f>
        <v>0</v>
      </c>
      <c r="I6" s="20">
        <f>IFERROR(Aug!W55,0)</f>
        <v>0</v>
      </c>
      <c r="J6" s="20">
        <f>IFERROR(Sep!W55,0)</f>
        <v>0</v>
      </c>
      <c r="K6" s="20">
        <f>IFERROR(Oct!W55,0)</f>
        <v>0</v>
      </c>
      <c r="L6" s="20">
        <f>IFERROR(Nov!W55,0)</f>
        <v>0</v>
      </c>
      <c r="M6" s="20">
        <f>IFERROR(Dec!W55,0)</f>
        <v>0</v>
      </c>
      <c r="N6" s="25">
        <f>AVERAGE(Table4[[#This Row],[Jan]:[Dec]])</f>
        <v>0</v>
      </c>
      <c r="O6" s="19"/>
    </row>
    <row r="7" spans="1:15" x14ac:dyDescent="0.25">
      <c r="A7" s="57" t="str">
        <f>Jan!V56</f>
        <v>Met Criteria to Start ABX</v>
      </c>
      <c r="B7" s="17">
        <f>IFERROR(Jan!W56,0)</f>
        <v>0</v>
      </c>
      <c r="C7" s="17">
        <f>IFERROR(Feb!W56,0)</f>
        <v>0</v>
      </c>
      <c r="D7" s="17">
        <f>IFERROR(Mar!W56,0)</f>
        <v>0</v>
      </c>
      <c r="E7" s="17">
        <f>IFERROR(Apr!W56,0)</f>
        <v>0</v>
      </c>
      <c r="F7" s="17">
        <f>IFERROR(May!W56,0)</f>
        <v>0</v>
      </c>
      <c r="G7" s="17">
        <f>IFERROR(Jun!W56,0)</f>
        <v>0</v>
      </c>
      <c r="H7" s="17">
        <f>IFERROR(Jul!W56,0)</f>
        <v>0</v>
      </c>
      <c r="I7" s="17">
        <f>IFERROR(Aug!W56,0)</f>
        <v>0</v>
      </c>
      <c r="J7" s="17">
        <f>IFERROR(Sep!W56,0)</f>
        <v>0</v>
      </c>
      <c r="K7" s="17">
        <f>IFERROR(Oct!W56,0)</f>
        <v>0</v>
      </c>
      <c r="L7" s="17">
        <f>IFERROR(Nov!W56,0)</f>
        <v>0</v>
      </c>
      <c r="M7" s="17">
        <f>IFERROR(Dec!W56,0)</f>
        <v>0</v>
      </c>
      <c r="N7" s="26">
        <f>AVERAGE(Table4[[#This Row],[Jan]:[Dec]])</f>
        <v>0</v>
      </c>
      <c r="O7" s="16"/>
    </row>
    <row r="9" spans="1:15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74" spans="1:15" x14ac:dyDescent="0.25">
      <c r="A74" s="81" t="s">
        <v>293</v>
      </c>
    </row>
    <row r="75" spans="1:15" x14ac:dyDescent="0.25">
      <c r="A75" s="14" t="s">
        <v>311</v>
      </c>
      <c r="B75" s="14" t="s">
        <v>31</v>
      </c>
      <c r="C75" s="14" t="s">
        <v>32</v>
      </c>
      <c r="D75" s="14" t="s">
        <v>33</v>
      </c>
      <c r="E75" s="14" t="s">
        <v>34</v>
      </c>
      <c r="F75" s="14" t="s">
        <v>35</v>
      </c>
      <c r="G75" s="14" t="s">
        <v>36</v>
      </c>
      <c r="H75" s="14" t="s">
        <v>37</v>
      </c>
      <c r="I75" s="14" t="s">
        <v>38</v>
      </c>
      <c r="J75" s="14" t="s">
        <v>39</v>
      </c>
      <c r="K75" s="14" t="s">
        <v>40</v>
      </c>
      <c r="L75" s="14" t="s">
        <v>41</v>
      </c>
      <c r="M75" s="14" t="s">
        <v>42</v>
      </c>
      <c r="N75" s="14" t="s">
        <v>70</v>
      </c>
      <c r="O75" s="14" t="s">
        <v>43</v>
      </c>
    </row>
    <row r="76" spans="1:15" x14ac:dyDescent="0.25">
      <c r="A76" s="54" t="s">
        <v>69</v>
      </c>
      <c r="B76" s="18">
        <f>IFERROR(Jan!Z52,0)</f>
        <v>0</v>
      </c>
      <c r="C76" s="18">
        <f>IFERROR(Feb!Z52,0)</f>
        <v>0</v>
      </c>
      <c r="D76" s="18">
        <f>IFERROR(Mar!Z52,0)</f>
        <v>0</v>
      </c>
      <c r="E76" s="18">
        <f>IFERROR(Apr!Z52,0)</f>
        <v>0</v>
      </c>
      <c r="F76" s="18">
        <f>IFERROR(May!Z52,0)</f>
        <v>0</v>
      </c>
      <c r="G76" s="18">
        <f>IFERROR(Jun!Z52,0)</f>
        <v>0</v>
      </c>
      <c r="H76" s="18">
        <f>IFERROR(Jul!Z52,0)</f>
        <v>0</v>
      </c>
      <c r="I76" s="18">
        <f>IFERROR(Aug!Z52,0)</f>
        <v>0</v>
      </c>
      <c r="J76" s="18">
        <f>IFERROR(Sep!Z52,0)</f>
        <v>0</v>
      </c>
      <c r="K76" s="18">
        <f>IFERROR(Oct!Z52,0)</f>
        <v>0</v>
      </c>
      <c r="L76" s="18">
        <f>IFERROR(Nov!Z52,0)</f>
        <v>0</v>
      </c>
      <c r="M76" s="18">
        <f>IFERROR(Dec!Z52,0)</f>
        <v>0</v>
      </c>
      <c r="N76" s="18">
        <f>AVERAGE(Table5[[#This Row],[Jan]:[Dec]])</f>
        <v>0</v>
      </c>
      <c r="O76" s="19"/>
    </row>
    <row r="77" spans="1:15" x14ac:dyDescent="0.25">
      <c r="A77" s="54" t="s">
        <v>64</v>
      </c>
      <c r="B77" s="18">
        <f>IFERROR(Jan!Z53,0)</f>
        <v>0</v>
      </c>
      <c r="C77" s="18">
        <f>IFERROR(Feb!Z53,0)</f>
        <v>0</v>
      </c>
      <c r="D77" s="18">
        <f>IFERROR(Mar!Z53,0)</f>
        <v>0</v>
      </c>
      <c r="E77" s="18">
        <f>IFERROR(Apr!Z53,0)</f>
        <v>0</v>
      </c>
      <c r="F77" s="18">
        <f>IFERROR(May!Z53,0)</f>
        <v>0</v>
      </c>
      <c r="G77" s="18">
        <f>IFERROR(Jun!Z53,0)</f>
        <v>0</v>
      </c>
      <c r="H77" s="18">
        <f>IFERROR(Jul!Z53,0)</f>
        <v>0</v>
      </c>
      <c r="I77" s="18">
        <f>IFERROR(Aug!Z53,0)</f>
        <v>0</v>
      </c>
      <c r="J77" s="18">
        <f>IFERROR(Sep!Z53,0)</f>
        <v>0</v>
      </c>
      <c r="K77" s="18">
        <f>IFERROR(Oct!Z53,0)</f>
        <v>0</v>
      </c>
      <c r="L77" s="18">
        <f>IFERROR(Nov!Z53,0)</f>
        <v>0</v>
      </c>
      <c r="M77" s="18">
        <f>IFERROR(Dec!Z53,0)</f>
        <v>0</v>
      </c>
      <c r="N77" s="18">
        <f>AVERAGE(Table5[[#This Row],[Jan]:[Dec]])</f>
        <v>0</v>
      </c>
      <c r="O77" s="19"/>
    </row>
    <row r="78" spans="1:15" x14ac:dyDescent="0.25">
      <c r="A78" s="54" t="s">
        <v>65</v>
      </c>
      <c r="B78" s="18">
        <f>IFERROR(Jan!Z56,0)</f>
        <v>0</v>
      </c>
      <c r="C78" s="18">
        <f>IFERROR(Feb!Z56,0)</f>
        <v>0</v>
      </c>
      <c r="D78" s="18">
        <f>IFERROR(Mar!Z56,0)</f>
        <v>0</v>
      </c>
      <c r="E78" s="18">
        <f>IFERROR(Apr!Z56,0)</f>
        <v>0</v>
      </c>
      <c r="F78" s="18">
        <f>IFERROR(May!Z56,0)</f>
        <v>0</v>
      </c>
      <c r="G78" s="18">
        <f>IFERROR(Jun!Z56,0)</f>
        <v>0</v>
      </c>
      <c r="H78" s="18">
        <f>IFERROR(Jul!Z56,0)</f>
        <v>0</v>
      </c>
      <c r="I78" s="18">
        <f>IFERROR(Aug!Z56,0)</f>
        <v>0</v>
      </c>
      <c r="J78" s="18">
        <f>IFERROR(Sep!Z56,0)</f>
        <v>0</v>
      </c>
      <c r="K78" s="18">
        <f>IFERROR(Oct!Z56,0)</f>
        <v>0</v>
      </c>
      <c r="L78" s="18">
        <f>IFERROR(Nov!Z56,0)</f>
        <v>0</v>
      </c>
      <c r="M78" s="18">
        <f>IFERROR(Dec!Z56,0)</f>
        <v>0</v>
      </c>
      <c r="N78" s="18">
        <f>AVERAGE(Table5[[#This Row],[Jan]:[Dec]])</f>
        <v>0</v>
      </c>
      <c r="O78" s="19"/>
    </row>
    <row r="79" spans="1:15" x14ac:dyDescent="0.25">
      <c r="A79" s="55" t="s">
        <v>201</v>
      </c>
      <c r="B79" s="18">
        <f>IFERROR(Jan!Z58,0)</f>
        <v>0</v>
      </c>
      <c r="C79" s="18">
        <f>IFERROR(Feb!Z58,0)</f>
        <v>0</v>
      </c>
      <c r="D79" s="18">
        <f>IFERROR(Mar!Z58,0)</f>
        <v>0</v>
      </c>
      <c r="E79" s="18">
        <f>IFERROR(Apr!Z58,0)</f>
        <v>0</v>
      </c>
      <c r="F79" s="18">
        <f>IFERROR(May!Z58,0)</f>
        <v>0</v>
      </c>
      <c r="G79" s="18">
        <f>IFERROR(Jun!Z58,0)</f>
        <v>0</v>
      </c>
      <c r="H79" s="18">
        <f>IFERROR(Jul!Z58,0)</f>
        <v>0</v>
      </c>
      <c r="I79" s="18">
        <f>IFERROR(Aug!Z58,0)</f>
        <v>0</v>
      </c>
      <c r="J79" s="18">
        <f>IFERROR(Sep!Z58,0)</f>
        <v>0</v>
      </c>
      <c r="K79" s="18">
        <f>IFERROR(Oct!Z58,0)</f>
        <v>0</v>
      </c>
      <c r="L79" s="18">
        <f>IFERROR(Nov!Z58,0)</f>
        <v>0</v>
      </c>
      <c r="M79" s="18">
        <f>IFERROR(Dec!Z58,0)</f>
        <v>0</v>
      </c>
      <c r="N79" s="18">
        <f>AVERAGE(Table5[[#This Row],[Jan]:[Dec]])</f>
        <v>0</v>
      </c>
      <c r="O79" s="19"/>
    </row>
    <row r="80" spans="1:15" x14ac:dyDescent="0.25">
      <c r="A80" s="54" t="s">
        <v>200</v>
      </c>
      <c r="B80" s="18">
        <f>IFERROR(Jan!Z63,0)</f>
        <v>0</v>
      </c>
      <c r="C80" s="18">
        <f>IFERROR(Feb!Z63,0)</f>
        <v>0</v>
      </c>
      <c r="D80" s="18">
        <f>IFERROR(Mar!Z63,0)</f>
        <v>0</v>
      </c>
      <c r="E80" s="18">
        <f>IFERROR(Apr!Z63,0)</f>
        <v>0</v>
      </c>
      <c r="F80" s="18">
        <f>IFERROR(May!Z63,0)</f>
        <v>0</v>
      </c>
      <c r="G80" s="18">
        <f>IFERROR(Jun!Z63,0)</f>
        <v>0</v>
      </c>
      <c r="H80" s="18">
        <f>IFERROR(Jul!Z63,0)</f>
        <v>0</v>
      </c>
      <c r="I80" s="18">
        <f>IFERROR(Aug!Z63,0)</f>
        <v>0</v>
      </c>
      <c r="J80" s="18">
        <f>IFERROR(Sep!Z63,0)</f>
        <v>0</v>
      </c>
      <c r="K80" s="18">
        <f>IFERROR(Oct!Z63,0)</f>
        <v>0</v>
      </c>
      <c r="L80" s="18">
        <f>IFERROR(Nov!Z63,0)</f>
        <v>0</v>
      </c>
      <c r="M80" s="18">
        <f>IFERROR(Dec!Z63,0)</f>
        <v>0</v>
      </c>
      <c r="N80" s="18">
        <f>AVERAGE(Table5[[#This Row],[Jan]:[Dec]])</f>
        <v>0</v>
      </c>
      <c r="O80" s="19"/>
    </row>
    <row r="81" spans="1:15" x14ac:dyDescent="0.25">
      <c r="A81" s="54" t="s">
        <v>300</v>
      </c>
      <c r="B81" s="18">
        <f>IFERROR(Jan!Z64,0)</f>
        <v>0</v>
      </c>
      <c r="C81" s="18">
        <f>IFERROR(Feb!Z64,0)</f>
        <v>0</v>
      </c>
      <c r="D81" s="18">
        <f>IFERROR(Mar!Z64,0)</f>
        <v>0</v>
      </c>
      <c r="E81" s="18">
        <f>IFERROR(Apr!Z64,0)</f>
        <v>0</v>
      </c>
      <c r="F81" s="18">
        <f>IFERROR(May!Z64,0)</f>
        <v>0</v>
      </c>
      <c r="G81" s="18">
        <f>IFERROR(Jun!Z64,0)</f>
        <v>0</v>
      </c>
      <c r="H81" s="18">
        <f>IFERROR(Jul!Z64,0)</f>
        <v>0</v>
      </c>
      <c r="I81" s="18">
        <f>IFERROR(Aug!Z64,0)</f>
        <v>0</v>
      </c>
      <c r="J81" s="18">
        <f>IFERROR(Sep!Z64,0)</f>
        <v>0</v>
      </c>
      <c r="K81" s="18">
        <f>IFERROR(Oct!Z64,0)</f>
        <v>0</v>
      </c>
      <c r="L81" s="18">
        <f>IFERROR(Nov!Z64,0)</f>
        <v>0</v>
      </c>
      <c r="M81" s="18">
        <f>IFERROR(Dec!Z64,0)</f>
        <v>0</v>
      </c>
      <c r="N81" s="18">
        <f>AVERAGE(Table5[[#This Row],[Jan]:[Dec]])</f>
        <v>0</v>
      </c>
      <c r="O81" s="19"/>
    </row>
    <row r="82" spans="1:15" x14ac:dyDescent="0.25">
      <c r="A82" s="35" t="s">
        <v>301</v>
      </c>
      <c r="B82" s="18">
        <f>IFERROR(Jan!Z67,0)</f>
        <v>0</v>
      </c>
      <c r="C82" s="18">
        <f>IFERROR(Feb!Z67,0)</f>
        <v>0</v>
      </c>
      <c r="D82" s="18">
        <f>IFERROR(Mar!Z67,0)</f>
        <v>0</v>
      </c>
      <c r="E82" s="18">
        <f>IFERROR(Apr!Z67,0)</f>
        <v>0</v>
      </c>
      <c r="F82" s="18">
        <f>IFERROR(May!Z67,0)</f>
        <v>0</v>
      </c>
      <c r="G82" s="18">
        <f>IFERROR(Jun!Z67,0)</f>
        <v>0</v>
      </c>
      <c r="H82" s="18">
        <f>IFERROR(Jul!Z67,0)</f>
        <v>0</v>
      </c>
      <c r="I82" s="18">
        <f>IFERROR(Aug!Z67,0)</f>
        <v>0</v>
      </c>
      <c r="J82" s="18">
        <f>IFERROR(Sep!Z67,0)</f>
        <v>0</v>
      </c>
      <c r="K82" s="18">
        <f>IFERROR(Oct!Z67,0)</f>
        <v>0</v>
      </c>
      <c r="L82" s="18">
        <f>IFERROR(Nov!Z67,0)</f>
        <v>0</v>
      </c>
      <c r="M82" s="18">
        <f>IFERROR(Dec!Z67,0)</f>
        <v>0</v>
      </c>
      <c r="N82" s="18">
        <f>AVERAGE(Table5[[#This Row],[Jan]:[Dec]])</f>
        <v>0</v>
      </c>
      <c r="O82" s="19"/>
    </row>
    <row r="83" spans="1:15" x14ac:dyDescent="0.25">
      <c r="A83" s="54" t="s">
        <v>302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4"/>
    </row>
    <row r="87" spans="1:15" ht="21" x14ac:dyDescent="0.35">
      <c r="B87" s="87" t="s">
        <v>68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1:15" x14ac:dyDescent="0.25">
      <c r="B88" s="21" t="s">
        <v>31</v>
      </c>
      <c r="C88" s="22" t="s">
        <v>32</v>
      </c>
      <c r="D88" s="22" t="s">
        <v>33</v>
      </c>
      <c r="E88" s="22" t="s">
        <v>34</v>
      </c>
      <c r="F88" s="22" t="s">
        <v>35</v>
      </c>
      <c r="G88" s="22" t="s">
        <v>36</v>
      </c>
      <c r="H88" s="22" t="s">
        <v>37</v>
      </c>
      <c r="I88" s="22" t="s">
        <v>38</v>
      </c>
      <c r="J88" s="22" t="s">
        <v>39</v>
      </c>
      <c r="K88" s="22" t="s">
        <v>40</v>
      </c>
      <c r="L88" s="22" t="s">
        <v>41</v>
      </c>
      <c r="M88" s="23" t="s">
        <v>42</v>
      </c>
    </row>
    <row r="89" spans="1:15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106" spans="2:15" x14ac:dyDescent="0.25">
      <c r="O106" s="56"/>
    </row>
    <row r="108" spans="2:15" ht="21" x14ac:dyDescent="0.35">
      <c r="B108" s="87" t="s">
        <v>310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2:15" x14ac:dyDescent="0.25">
      <c r="B109" s="21" t="s">
        <v>31</v>
      </c>
      <c r="C109" s="22" t="s">
        <v>32</v>
      </c>
      <c r="D109" s="22" t="s">
        <v>33</v>
      </c>
      <c r="E109" s="22" t="s">
        <v>34</v>
      </c>
      <c r="F109" s="22" t="s">
        <v>35</v>
      </c>
      <c r="G109" s="22" t="s">
        <v>36</v>
      </c>
      <c r="H109" s="22" t="s">
        <v>37</v>
      </c>
      <c r="I109" s="22" t="s">
        <v>38</v>
      </c>
      <c r="J109" s="22" t="s">
        <v>39</v>
      </c>
      <c r="K109" s="22" t="s">
        <v>40</v>
      </c>
      <c r="L109" s="22" t="s">
        <v>41</v>
      </c>
      <c r="M109" s="23" t="s">
        <v>42</v>
      </c>
    </row>
  </sheetData>
  <mergeCells count="2">
    <mergeCell ref="B87:M87"/>
    <mergeCell ref="B108:M108"/>
  </mergeCells>
  <printOptions horizontalCentered="1" verticalCentered="1"/>
  <pageMargins left="0.7" right="0.7" top="0.25" bottom="0.25" header="0" footer="0"/>
  <pageSetup scale="60" orientation="landscape" r:id="rId1"/>
  <drawing r:id="rId2"/>
  <tableParts count="2"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2000000}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Summary!B4:M4</xm:f>
              <xm:sqref>O4</xm:sqref>
            </x14:sparkline>
            <x14:sparkline>
              <xm:f>Summary!B5:M5</xm:f>
              <xm:sqref>O5</xm:sqref>
            </x14:sparkline>
            <x14:sparkline>
              <xm:f>Summary!B6:M6</xm:f>
              <xm:sqref>O6</xm:sqref>
            </x14:sparkline>
            <x14:sparkline>
              <xm:f>Summary!B7:M7</xm:f>
              <xm:sqref>O7</xm:sqref>
            </x14:sparkline>
          </x14:sparklines>
        </x14:sparklineGroup>
        <x14:sparklineGroup displayEmptyCellsAs="gap" markers="1" xr2:uid="{00000000-0003-0000-0000-000001000000}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Summary!B76:M76</xm:f>
              <xm:sqref>O76</xm:sqref>
            </x14:sparkline>
          </x14:sparklines>
        </x14:sparklineGroup>
        <x14:sparklineGroup displayEmptyCellsAs="gap" markers="1" xr2:uid="{00000000-0003-0000-0000-000000000000}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Summary!B77:M77</xm:f>
              <xm:sqref>O77</xm:sqref>
            </x14:sparkline>
            <x14:sparkline>
              <xm:f>Summary!B78:M78</xm:f>
              <xm:sqref>O78</xm:sqref>
            </x14:sparkline>
            <x14:sparkline>
              <xm:f>Summary!B79:M79</xm:f>
              <xm:sqref>O79</xm:sqref>
            </x14:sparkline>
            <x14:sparkline>
              <xm:f>Summary!B80:M80</xm:f>
              <xm:sqref>O80</xm:sqref>
            </x14:sparkline>
            <x14:sparkline>
              <xm:f>Summary!B81:M81</xm:f>
              <xm:sqref>O81</xm:sqref>
            </x14:sparkline>
            <x14:sparkline>
              <xm:f>Summary!B82:M82</xm:f>
              <xm:sqref>O82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</sheetPr>
  <dimension ref="A1:BK151"/>
  <sheetViews>
    <sheetView zoomScale="80" zoomScaleNormal="80" workbookViewId="0">
      <pane xSplit="1" topLeftCell="B1" activePane="topRight" state="frozen"/>
      <selection pane="topRight" activeCell="Y68" sqref="Y68"/>
    </sheetView>
  </sheetViews>
  <sheetFormatPr defaultColWidth="20.140625" defaultRowHeight="15" customHeight="1" x14ac:dyDescent="0.25"/>
  <cols>
    <col min="1" max="1" width="16.7109375" style="41" customWidth="1"/>
    <col min="2" max="2" width="8.42578125" style="41" bestFit="1" customWidth="1"/>
    <col min="3" max="3" width="38" style="41" bestFit="1" customWidth="1"/>
    <col min="4" max="5" width="24.28515625" style="41" customWidth="1"/>
    <col min="6" max="6" width="12" style="42" bestFit="1" customWidth="1"/>
    <col min="7" max="7" width="11.85546875" style="42" bestFit="1" customWidth="1"/>
    <col min="8" max="8" width="10.85546875" style="41" customWidth="1"/>
    <col min="9" max="9" width="12.28515625" style="41" bestFit="1" customWidth="1"/>
    <col min="10" max="10" width="12.28515625" style="41" customWidth="1"/>
    <col min="11" max="11" width="41.5703125" style="41" customWidth="1"/>
    <col min="12" max="12" width="12.7109375" style="42" customWidth="1"/>
    <col min="13" max="13" width="13" style="42" bestFit="1" customWidth="1"/>
    <col min="14" max="14" width="27" style="41" bestFit="1" customWidth="1"/>
    <col min="15" max="15" width="27" style="41" customWidth="1"/>
    <col min="16" max="16" width="13.42578125" style="42" bestFit="1" customWidth="1"/>
    <col min="17" max="17" width="15.140625" style="41" customWidth="1"/>
    <col min="18" max="18" width="33.28515625" style="41" bestFit="1" customWidth="1"/>
    <col min="19" max="19" width="23.28515625" style="76" customWidth="1"/>
    <col min="20" max="20" width="26.140625" style="78" customWidth="1"/>
    <col min="21" max="21" width="1.7109375" style="1" customWidth="1"/>
    <col min="22" max="22" width="43.85546875" style="1" bestFit="1" customWidth="1"/>
    <col min="23" max="23" width="16.140625" style="1" customWidth="1"/>
    <col min="24" max="24" width="1.7109375" style="1" customWidth="1"/>
    <col min="25" max="25" width="42.140625" style="1" bestFit="1" customWidth="1"/>
    <col min="26" max="26" width="15.7109375" style="1" customWidth="1"/>
    <col min="27" max="27" width="1.85546875" style="1" customWidth="1"/>
    <col min="28" max="28" width="25.7109375" style="1" customWidth="1"/>
    <col min="29" max="29" width="13.7109375" style="5" customWidth="1"/>
    <col min="30" max="44" width="13.7109375" style="1" customWidth="1"/>
    <col min="45" max="45" width="1.7109375" style="1" customWidth="1"/>
    <col min="46" max="46" width="43.7109375" style="1" customWidth="1"/>
    <col min="47" max="47" width="15.7109375" style="1" customWidth="1"/>
    <col min="48" max="48" width="1.7109375" style="1" customWidth="1"/>
    <col min="49" max="50" width="22.42578125" style="1" customWidth="1"/>
    <col min="51" max="51" width="1.7109375" style="1" customWidth="1"/>
    <col min="52" max="52" width="18.85546875" style="1" customWidth="1"/>
    <col min="53" max="53" width="15.7109375" style="1" customWidth="1"/>
    <col min="54" max="54" width="1.7109375" style="1" customWidth="1"/>
    <col min="55" max="55" width="30.28515625" style="1" customWidth="1"/>
    <col min="56" max="56" width="11.85546875" style="1" customWidth="1"/>
    <col min="57" max="57" width="1.7109375" style="1" customWidth="1"/>
    <col min="58" max="58" width="33.28515625" style="1" bestFit="1" customWidth="1"/>
    <col min="59" max="63" width="22.28515625" style="1" customWidth="1"/>
    <col min="64" max="16384" width="20.140625" style="1"/>
  </cols>
  <sheetData>
    <row r="1" spans="1:63" ht="30" customHeight="1" x14ac:dyDescent="0.25">
      <c r="A1" s="111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V1" s="92" t="s">
        <v>22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3" ht="30" x14ac:dyDescent="0.25">
      <c r="A2" s="39" t="s">
        <v>71</v>
      </c>
      <c r="B2" s="39" t="s">
        <v>1</v>
      </c>
      <c r="C2" s="39" t="s">
        <v>14</v>
      </c>
      <c r="D2" s="39" t="s">
        <v>2</v>
      </c>
      <c r="E2" s="39" t="s">
        <v>148</v>
      </c>
      <c r="F2" s="40" t="s">
        <v>3</v>
      </c>
      <c r="G2" s="40" t="s">
        <v>4</v>
      </c>
      <c r="H2" s="39" t="s">
        <v>5</v>
      </c>
      <c r="I2" s="39" t="s">
        <v>9</v>
      </c>
      <c r="J2" s="39" t="s">
        <v>182</v>
      </c>
      <c r="K2" s="39" t="s">
        <v>183</v>
      </c>
      <c r="L2" s="40" t="s">
        <v>188</v>
      </c>
      <c r="M2" s="40" t="s">
        <v>29</v>
      </c>
      <c r="N2" s="39" t="s">
        <v>6</v>
      </c>
      <c r="O2" s="39" t="s">
        <v>190</v>
      </c>
      <c r="P2" s="40" t="s">
        <v>189</v>
      </c>
      <c r="Q2" s="39" t="s">
        <v>168</v>
      </c>
      <c r="R2" s="39" t="s">
        <v>170</v>
      </c>
      <c r="S2" s="71" t="s">
        <v>194</v>
      </c>
      <c r="T2" s="77" t="s">
        <v>292</v>
      </c>
      <c r="V2" s="2" t="s">
        <v>0</v>
      </c>
      <c r="W2" s="9" t="s">
        <v>191</v>
      </c>
      <c r="X2"/>
      <c r="Y2" s="8" t="s">
        <v>14</v>
      </c>
      <c r="Z2" s="9" t="s">
        <v>19</v>
      </c>
      <c r="AB2" s="53" t="s">
        <v>21</v>
      </c>
      <c r="AC2" s="6" t="s">
        <v>17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6" t="s">
        <v>184</v>
      </c>
      <c r="AU2" s="7" t="s">
        <v>19</v>
      </c>
      <c r="AV2"/>
      <c r="AW2" s="6" t="s">
        <v>2</v>
      </c>
      <c r="AX2" s="7" t="s">
        <v>20</v>
      </c>
      <c r="AZ2" s="8" t="s">
        <v>168</v>
      </c>
      <c r="BA2" s="7" t="s">
        <v>19</v>
      </c>
      <c r="BB2"/>
      <c r="BC2" s="2" t="s">
        <v>192</v>
      </c>
      <c r="BD2" t="s">
        <v>19</v>
      </c>
      <c r="BE2"/>
      <c r="BF2" s="2" t="s">
        <v>19</v>
      </c>
      <c r="BG2" s="6" t="s">
        <v>10</v>
      </c>
      <c r="BH2"/>
      <c r="BI2"/>
      <c r="BJ2"/>
      <c r="BK2"/>
    </row>
    <row r="3" spans="1:63" ht="15" customHeight="1" x14ac:dyDescent="0.25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8"/>
      <c r="M3" s="28"/>
      <c r="N3" s="27"/>
      <c r="O3" s="27"/>
      <c r="P3" s="28"/>
      <c r="Q3" s="27"/>
      <c r="R3" s="27"/>
      <c r="S3" s="72"/>
      <c r="T3" s="79"/>
      <c r="V3" s="3" t="s">
        <v>199</v>
      </c>
      <c r="W3" s="4">
        <v>0</v>
      </c>
      <c r="X3"/>
      <c r="Y3" s="3" t="s">
        <v>199</v>
      </c>
      <c r="Z3" s="4">
        <v>0</v>
      </c>
      <c r="AB3" s="6" t="s">
        <v>2</v>
      </c>
      <c r="AC3" s="7" t="s">
        <v>199</v>
      </c>
      <c r="AD3" s="7" t="s">
        <v>16</v>
      </c>
      <c r="AE3"/>
      <c r="AF3"/>
      <c r="AG3"/>
      <c r="AH3"/>
      <c r="AI3"/>
      <c r="AJ3" s="7"/>
      <c r="AK3" s="7"/>
      <c r="AL3" s="7"/>
      <c r="AM3" s="7"/>
      <c r="AN3" s="7"/>
      <c r="AO3" s="7"/>
      <c r="AP3" s="7"/>
      <c r="AQ3" s="7"/>
      <c r="AR3" s="7"/>
      <c r="AT3" s="3" t="s">
        <v>199</v>
      </c>
      <c r="AU3" s="4"/>
      <c r="AV3"/>
      <c r="AW3" s="3" t="s">
        <v>199</v>
      </c>
      <c r="AX3" s="4"/>
      <c r="AZ3" s="3" t="s">
        <v>199</v>
      </c>
      <c r="BA3" s="4"/>
      <c r="BB3"/>
      <c r="BC3" s="3" t="s">
        <v>199</v>
      </c>
      <c r="BD3" s="4">
        <v>0</v>
      </c>
      <c r="BE3"/>
      <c r="BF3" s="6" t="s">
        <v>170</v>
      </c>
      <c r="BG3" t="s">
        <v>199</v>
      </c>
      <c r="BH3" s="7" t="s">
        <v>16</v>
      </c>
      <c r="BI3"/>
      <c r="BJ3"/>
      <c r="BK3"/>
    </row>
    <row r="4" spans="1:63" ht="15" customHeight="1" x14ac:dyDescent="0.25">
      <c r="A4" s="27"/>
      <c r="B4" s="27"/>
      <c r="C4" s="27"/>
      <c r="D4" s="27"/>
      <c r="E4" s="27"/>
      <c r="F4" s="28"/>
      <c r="G4" s="28"/>
      <c r="H4" s="27"/>
      <c r="I4" s="27"/>
      <c r="J4" s="27"/>
      <c r="K4" s="27"/>
      <c r="L4" s="28"/>
      <c r="M4" s="28"/>
      <c r="N4" s="27"/>
      <c r="O4" s="27"/>
      <c r="P4" s="28"/>
      <c r="Q4" s="27"/>
      <c r="R4" s="27"/>
      <c r="S4" s="72"/>
      <c r="T4" s="27"/>
      <c r="V4" s="3" t="s">
        <v>16</v>
      </c>
      <c r="W4" s="4">
        <v>0</v>
      </c>
      <c r="X4"/>
      <c r="Y4" s="3" t="s">
        <v>16</v>
      </c>
      <c r="Z4" s="4">
        <v>0</v>
      </c>
      <c r="AB4" s="3" t="s">
        <v>199</v>
      </c>
      <c r="AC4" s="4"/>
      <c r="AD4" s="4"/>
      <c r="AE4"/>
      <c r="AF4"/>
      <c r="AG4"/>
      <c r="AH4"/>
      <c r="AI4"/>
      <c r="AJ4" s="4"/>
      <c r="AK4" s="4"/>
      <c r="AL4" s="4"/>
      <c r="AM4" s="4"/>
      <c r="AN4" s="4"/>
      <c r="AO4" s="4"/>
      <c r="AP4" s="4"/>
      <c r="AQ4" s="4"/>
      <c r="AR4" s="4"/>
      <c r="AT4" s="3" t="s">
        <v>16</v>
      </c>
      <c r="AU4" s="4"/>
      <c r="AV4"/>
      <c r="AW4" s="3" t="s">
        <v>16</v>
      </c>
      <c r="AX4" s="4"/>
      <c r="AZ4" s="3" t="s">
        <v>16</v>
      </c>
      <c r="BA4" s="4"/>
      <c r="BB4"/>
      <c r="BC4" s="3" t="s">
        <v>16</v>
      </c>
      <c r="BD4" s="4">
        <v>0</v>
      </c>
      <c r="BE4"/>
      <c r="BF4" s="3" t="s">
        <v>199</v>
      </c>
      <c r="BG4" s="4"/>
      <c r="BH4" s="4"/>
      <c r="BI4"/>
      <c r="BJ4"/>
      <c r="BK4"/>
    </row>
    <row r="5" spans="1:63" ht="15" customHeight="1" x14ac:dyDescent="0.25">
      <c r="A5" s="27"/>
      <c r="B5" s="27"/>
      <c r="C5" s="27"/>
      <c r="D5" s="27"/>
      <c r="E5" s="27"/>
      <c r="F5" s="28"/>
      <c r="G5" s="28"/>
      <c r="H5" s="27"/>
      <c r="I5" s="27"/>
      <c r="J5" s="27"/>
      <c r="K5" s="27"/>
      <c r="L5" s="28"/>
      <c r="M5" s="28"/>
      <c r="N5" s="27"/>
      <c r="O5" s="27"/>
      <c r="P5" s="28"/>
      <c r="Q5" s="27"/>
      <c r="R5" s="27"/>
      <c r="S5" s="72"/>
      <c r="T5" s="27"/>
      <c r="V5"/>
      <c r="W5"/>
      <c r="X5"/>
      <c r="Y5"/>
      <c r="Z5"/>
      <c r="AB5" s="3" t="s">
        <v>16</v>
      </c>
      <c r="AC5" s="4"/>
      <c r="AD5" s="4"/>
      <c r="AE5"/>
      <c r="AF5"/>
      <c r="AG5"/>
      <c r="AH5"/>
      <c r="AI5"/>
      <c r="AJ5" s="4"/>
      <c r="AK5" s="4"/>
      <c r="AL5" s="4"/>
      <c r="AM5" s="4"/>
      <c r="AN5" s="4"/>
      <c r="AO5" s="4"/>
      <c r="AP5" s="4"/>
      <c r="AQ5" s="4"/>
      <c r="AR5" s="4"/>
      <c r="AT5"/>
      <c r="AU5"/>
      <c r="AV5"/>
      <c r="AW5"/>
      <c r="AX5"/>
      <c r="AZ5"/>
      <c r="BA5"/>
      <c r="BB5"/>
      <c r="BC5"/>
      <c r="BD5"/>
      <c r="BE5"/>
      <c r="BF5" s="43" t="s">
        <v>16</v>
      </c>
      <c r="BG5" s="44"/>
      <c r="BH5" s="44"/>
      <c r="BI5"/>
      <c r="BJ5"/>
      <c r="BK5"/>
    </row>
    <row r="6" spans="1:63" ht="15" customHeight="1" x14ac:dyDescent="0.25">
      <c r="A6" s="27"/>
      <c r="B6" s="27"/>
      <c r="C6" s="27"/>
      <c r="D6" s="27"/>
      <c r="E6" s="27"/>
      <c r="F6" s="28"/>
      <c r="G6" s="28"/>
      <c r="H6" s="27"/>
      <c r="I6" s="27"/>
      <c r="J6" s="27"/>
      <c r="K6" s="27"/>
      <c r="L6" s="28"/>
      <c r="M6" s="28"/>
      <c r="N6" s="27"/>
      <c r="O6" s="27"/>
      <c r="P6" s="28"/>
      <c r="Q6" s="27"/>
      <c r="R6" s="27"/>
      <c r="S6" s="72"/>
      <c r="T6" s="27"/>
      <c r="V6"/>
      <c r="W6"/>
      <c r="X6"/>
      <c r="Y6"/>
      <c r="Z6"/>
      <c r="AB6"/>
      <c r="AC6"/>
      <c r="AD6"/>
      <c r="AE6"/>
      <c r="AF6"/>
      <c r="AG6"/>
      <c r="AH6"/>
      <c r="AI6"/>
      <c r="AJ6" s="4"/>
      <c r="AK6" s="4"/>
      <c r="AL6" s="4"/>
      <c r="AM6" s="4"/>
      <c r="AN6" s="4"/>
      <c r="AO6" s="4"/>
      <c r="AP6" s="4"/>
      <c r="AQ6" s="4"/>
      <c r="AR6" s="4"/>
      <c r="AT6"/>
      <c r="AU6"/>
      <c r="AV6"/>
      <c r="AW6"/>
      <c r="AX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 x14ac:dyDescent="0.25">
      <c r="A7" s="27"/>
      <c r="B7" s="27"/>
      <c r="C7" s="27"/>
      <c r="D7" s="27"/>
      <c r="E7" s="27"/>
      <c r="F7" s="28"/>
      <c r="G7" s="28"/>
      <c r="H7" s="29"/>
      <c r="I7" s="27"/>
      <c r="J7" s="27"/>
      <c r="K7" s="27"/>
      <c r="L7" s="28"/>
      <c r="M7" s="28"/>
      <c r="N7" s="27"/>
      <c r="O7" s="27"/>
      <c r="P7" s="28"/>
      <c r="Q7" s="27"/>
      <c r="R7" s="27"/>
      <c r="S7" s="72"/>
      <c r="T7" s="27"/>
      <c r="V7"/>
      <c r="W7"/>
      <c r="X7"/>
      <c r="Y7"/>
      <c r="Z7"/>
      <c r="AB7"/>
      <c r="AC7"/>
      <c r="AD7"/>
      <c r="AE7"/>
      <c r="AF7"/>
      <c r="AG7"/>
      <c r="AH7"/>
      <c r="AI7"/>
      <c r="AJ7" s="4"/>
      <c r="AK7" s="4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 x14ac:dyDescent="0.25">
      <c r="A8" s="27"/>
      <c r="B8" s="27"/>
      <c r="C8" s="27"/>
      <c r="D8" s="27"/>
      <c r="E8" s="27"/>
      <c r="F8" s="28"/>
      <c r="G8" s="28"/>
      <c r="H8" s="29"/>
      <c r="I8" s="27"/>
      <c r="J8" s="27"/>
      <c r="K8" s="27"/>
      <c r="L8" s="28"/>
      <c r="M8" s="28"/>
      <c r="N8" s="27"/>
      <c r="O8" s="27"/>
      <c r="P8" s="28"/>
      <c r="Q8" s="27"/>
      <c r="R8" s="27"/>
      <c r="S8" s="72"/>
      <c r="T8" s="27"/>
      <c r="V8"/>
      <c r="W8"/>
      <c r="X8"/>
      <c r="Y8"/>
      <c r="Z8"/>
      <c r="AB8"/>
      <c r="AC8"/>
      <c r="AD8"/>
      <c r="AE8"/>
      <c r="AF8"/>
      <c r="AG8"/>
      <c r="AH8"/>
      <c r="AI8"/>
      <c r="AJ8" s="4"/>
      <c r="AK8" s="4"/>
      <c r="AL8" s="4"/>
      <c r="AM8" s="4"/>
      <c r="AN8" s="4"/>
      <c r="AO8" s="4"/>
      <c r="AP8" s="4"/>
      <c r="AQ8" s="4"/>
      <c r="AR8" s="4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x14ac:dyDescent="0.25">
      <c r="A9" s="27"/>
      <c r="B9" s="27"/>
      <c r="C9" s="27"/>
      <c r="D9" s="27"/>
      <c r="E9" s="27"/>
      <c r="F9" s="28"/>
      <c r="G9" s="28"/>
      <c r="H9" s="29"/>
      <c r="I9" s="27"/>
      <c r="J9" s="27"/>
      <c r="K9" s="27"/>
      <c r="L9" s="28"/>
      <c r="M9" s="28"/>
      <c r="N9" s="27"/>
      <c r="O9" s="27"/>
      <c r="P9" s="28"/>
      <c r="Q9" s="27"/>
      <c r="R9" s="27"/>
      <c r="S9" s="72"/>
      <c r="T9" s="27"/>
      <c r="V9"/>
      <c r="W9"/>
      <c r="X9" s="45"/>
      <c r="Y9"/>
      <c r="Z9"/>
      <c r="AB9"/>
      <c r="AC9"/>
      <c r="AD9"/>
      <c r="AE9"/>
      <c r="AF9"/>
      <c r="AG9"/>
      <c r="AH9"/>
      <c r="AI9" s="45"/>
      <c r="AJ9" s="44"/>
      <c r="AK9" s="44"/>
      <c r="AL9" s="44"/>
      <c r="AM9" s="44"/>
      <c r="AN9" s="44"/>
      <c r="AO9" s="44"/>
      <c r="AP9" s="44"/>
      <c r="AQ9" s="44"/>
      <c r="AR9" s="44"/>
      <c r="AT9" s="45"/>
      <c r="AU9" s="45"/>
      <c r="AV9" s="45"/>
      <c r="AW9"/>
      <c r="AX9"/>
      <c r="AZ9" s="45"/>
      <c r="BA9" s="45"/>
      <c r="BB9" s="45"/>
      <c r="BC9" s="45"/>
      <c r="BD9" s="45"/>
      <c r="BE9" s="45"/>
      <c r="BF9"/>
      <c r="BG9"/>
      <c r="BH9"/>
      <c r="BI9"/>
      <c r="BJ9" s="45"/>
    </row>
    <row r="10" spans="1:63" ht="15" customHeight="1" x14ac:dyDescent="0.25">
      <c r="A10" s="27"/>
      <c r="B10" s="27"/>
      <c r="C10" s="27"/>
      <c r="D10" s="27"/>
      <c r="E10" s="27"/>
      <c r="F10" s="28"/>
      <c r="G10" s="28"/>
      <c r="H10" s="29"/>
      <c r="I10" s="27"/>
      <c r="J10" s="27"/>
      <c r="K10" s="27"/>
      <c r="L10" s="28"/>
      <c r="M10" s="28"/>
      <c r="N10" s="27"/>
      <c r="O10" s="27"/>
      <c r="P10" s="28"/>
      <c r="Q10" s="27"/>
      <c r="R10" s="27"/>
      <c r="S10" s="72"/>
      <c r="T10" s="2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4"/>
      <c r="AK10" s="4"/>
      <c r="AL10" s="4"/>
      <c r="AM10" s="4"/>
      <c r="AN10" s="4"/>
      <c r="AO10" s="4"/>
      <c r="AP10" s="4"/>
      <c r="AQ10" s="4"/>
      <c r="AR10" s="4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25">
      <c r="A11" s="27"/>
      <c r="B11" s="27"/>
      <c r="C11" s="27"/>
      <c r="D11" s="27"/>
      <c r="E11" s="27"/>
      <c r="F11" s="28"/>
      <c r="G11" s="28"/>
      <c r="H11" s="29"/>
      <c r="I11" s="27"/>
      <c r="J11" s="27"/>
      <c r="K11" s="27"/>
      <c r="L11" s="28"/>
      <c r="M11" s="28"/>
      <c r="N11" s="27"/>
      <c r="O11" s="27"/>
      <c r="P11" s="28"/>
      <c r="Q11" s="27"/>
      <c r="R11" s="27"/>
      <c r="S11" s="72"/>
      <c r="T11" s="2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4"/>
      <c r="AK11" s="4"/>
      <c r="AL11" s="4"/>
      <c r="AM11" s="4"/>
      <c r="AN11" s="4"/>
      <c r="AO11" s="4"/>
      <c r="AP11" s="4"/>
      <c r="AQ11" s="4"/>
      <c r="AR11" s="4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25">
      <c r="A12" s="27"/>
      <c r="B12" s="27"/>
      <c r="C12" s="27"/>
      <c r="D12" s="27"/>
      <c r="E12" s="27"/>
      <c r="F12" s="28"/>
      <c r="G12" s="28"/>
      <c r="H12" s="29"/>
      <c r="I12" s="27"/>
      <c r="J12" s="27"/>
      <c r="K12" s="27"/>
      <c r="L12" s="28"/>
      <c r="M12" s="28"/>
      <c r="N12" s="27"/>
      <c r="O12" s="27"/>
      <c r="P12" s="28"/>
      <c r="Q12" s="27"/>
      <c r="R12" s="27"/>
      <c r="S12" s="72"/>
      <c r="T12" s="27"/>
      <c r="V12"/>
      <c r="W12"/>
      <c r="X12"/>
      <c r="Z12"/>
      <c r="AA12"/>
      <c r="AB12"/>
      <c r="AC12"/>
      <c r="AD12"/>
      <c r="AE12"/>
      <c r="AF12"/>
      <c r="AG12"/>
      <c r="AH12"/>
      <c r="AI12"/>
      <c r="AJ12" s="4"/>
      <c r="AK12" s="4"/>
      <c r="AL12" s="4"/>
      <c r="AM12" s="4"/>
      <c r="AN12" s="4"/>
      <c r="AO12" s="4"/>
      <c r="AP12" s="4"/>
      <c r="AQ12" s="4"/>
      <c r="AR12" s="4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25">
      <c r="A13" s="27"/>
      <c r="B13" s="27"/>
      <c r="C13" s="27"/>
      <c r="D13" s="27"/>
      <c r="E13" s="27"/>
      <c r="F13" s="28"/>
      <c r="G13" s="28"/>
      <c r="H13" s="29"/>
      <c r="I13" s="27"/>
      <c r="J13" s="27"/>
      <c r="K13" s="27"/>
      <c r="L13" s="28"/>
      <c r="M13" s="28"/>
      <c r="N13" s="27"/>
      <c r="O13" s="27"/>
      <c r="P13" s="28"/>
      <c r="Q13" s="27"/>
      <c r="R13" s="27"/>
      <c r="S13" s="72"/>
      <c r="T13" s="30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25">
      <c r="A14" s="27"/>
      <c r="B14" s="27"/>
      <c r="C14" s="27"/>
      <c r="D14" s="27"/>
      <c r="E14" s="27"/>
      <c r="F14" s="28"/>
      <c r="G14" s="28"/>
      <c r="H14" s="29"/>
      <c r="I14" s="27"/>
      <c r="J14" s="27"/>
      <c r="K14" s="27"/>
      <c r="L14" s="28"/>
      <c r="M14" s="28"/>
      <c r="N14" s="27"/>
      <c r="O14" s="27"/>
      <c r="P14" s="28"/>
      <c r="Q14" s="27"/>
      <c r="R14" s="27"/>
      <c r="S14" s="73"/>
      <c r="T14" s="30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25">
      <c r="A15" s="27"/>
      <c r="B15" s="27"/>
      <c r="C15" s="27"/>
      <c r="D15" s="27"/>
      <c r="E15" s="27"/>
      <c r="F15" s="28"/>
      <c r="G15" s="28"/>
      <c r="H15" s="29"/>
      <c r="I15" s="27"/>
      <c r="J15" s="27"/>
      <c r="K15" s="27"/>
      <c r="L15" s="28"/>
      <c r="M15" s="28"/>
      <c r="N15" s="27"/>
      <c r="O15" s="27"/>
      <c r="P15" s="28"/>
      <c r="Q15" s="27"/>
      <c r="R15" s="27"/>
      <c r="S15" s="72"/>
      <c r="T15" s="30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25">
      <c r="A16" s="27"/>
      <c r="B16" s="27"/>
      <c r="C16" s="27"/>
      <c r="D16" s="27"/>
      <c r="E16" s="27"/>
      <c r="F16" s="28"/>
      <c r="G16" s="28"/>
      <c r="H16" s="29"/>
      <c r="I16" s="27"/>
      <c r="J16" s="27"/>
      <c r="K16" s="27"/>
      <c r="L16" s="28"/>
      <c r="M16" s="28"/>
      <c r="N16" s="27"/>
      <c r="O16" s="27"/>
      <c r="P16" s="28"/>
      <c r="Q16" s="27"/>
      <c r="R16" s="27"/>
      <c r="S16" s="72"/>
      <c r="T16" s="30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25">
      <c r="A17" s="31"/>
      <c r="B17" s="32"/>
      <c r="C17" s="32"/>
      <c r="D17" s="32"/>
      <c r="E17" s="32"/>
      <c r="F17" s="33"/>
      <c r="G17" s="33"/>
      <c r="H17" s="34"/>
      <c r="I17" s="32"/>
      <c r="J17" s="32"/>
      <c r="K17" s="32"/>
      <c r="L17" s="33"/>
      <c r="M17" s="33"/>
      <c r="N17" s="32"/>
      <c r="O17" s="32"/>
      <c r="P17" s="33"/>
      <c r="Q17" s="32"/>
      <c r="R17" s="32"/>
      <c r="S17" s="74"/>
      <c r="T17" s="30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25">
      <c r="A18" s="31"/>
      <c r="B18" s="32"/>
      <c r="C18" s="32"/>
      <c r="D18" s="32"/>
      <c r="E18" s="32"/>
      <c r="F18" s="33"/>
      <c r="G18" s="33"/>
      <c r="H18" s="34"/>
      <c r="I18" s="32"/>
      <c r="J18" s="32"/>
      <c r="K18" s="32"/>
      <c r="L18" s="33"/>
      <c r="M18" s="33"/>
      <c r="N18" s="32"/>
      <c r="O18" s="32"/>
      <c r="P18" s="33"/>
      <c r="Q18" s="32"/>
      <c r="R18" s="32"/>
      <c r="S18" s="72"/>
      <c r="T18" s="30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25">
      <c r="A19" s="27"/>
      <c r="B19" s="27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  <c r="N19" s="27"/>
      <c r="O19" s="27"/>
      <c r="P19" s="28"/>
      <c r="Q19" s="27"/>
      <c r="R19" s="27"/>
      <c r="S19" s="75"/>
      <c r="T19" s="30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25">
      <c r="A20" s="27"/>
      <c r="B20" s="27"/>
      <c r="C20" s="27"/>
      <c r="D20" s="27"/>
      <c r="E20" s="27"/>
      <c r="F20" s="28"/>
      <c r="G20" s="28"/>
      <c r="H20" s="27"/>
      <c r="I20" s="27"/>
      <c r="J20" s="27"/>
      <c r="K20" s="27"/>
      <c r="L20" s="28"/>
      <c r="M20" s="28"/>
      <c r="N20" s="27"/>
      <c r="O20" s="27"/>
      <c r="P20" s="28"/>
      <c r="Q20" s="27"/>
      <c r="R20" s="27"/>
      <c r="S20" s="75"/>
      <c r="T20" s="30"/>
      <c r="U20"/>
      <c r="BJ20"/>
    </row>
    <row r="21" spans="1:62" ht="15" customHeight="1" x14ac:dyDescent="0.25">
      <c r="A21" s="27"/>
      <c r="B21" s="27"/>
      <c r="C21" s="27"/>
      <c r="D21" s="27"/>
      <c r="E21" s="27"/>
      <c r="F21" s="28"/>
      <c r="G21" s="28"/>
      <c r="H21" s="27"/>
      <c r="I21" s="27"/>
      <c r="J21" s="27"/>
      <c r="K21" s="27"/>
      <c r="L21" s="28"/>
      <c r="M21" s="28"/>
      <c r="N21" s="27"/>
      <c r="O21" s="27"/>
      <c r="P21" s="28"/>
      <c r="Q21" s="27"/>
      <c r="R21" s="27"/>
      <c r="S21" s="75"/>
      <c r="T21" s="30"/>
      <c r="U21"/>
      <c r="BJ21"/>
    </row>
    <row r="22" spans="1:62" ht="15" customHeight="1" x14ac:dyDescent="0.25">
      <c r="A22" s="2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28"/>
      <c r="N22" s="27"/>
      <c r="O22" s="27"/>
      <c r="P22" s="28"/>
      <c r="Q22" s="27"/>
      <c r="R22" s="27"/>
      <c r="S22" s="75"/>
      <c r="T22" s="30"/>
      <c r="U22"/>
    </row>
    <row r="23" spans="1:62" ht="15" customHeight="1" x14ac:dyDescent="0.25">
      <c r="A23" s="27"/>
      <c r="B23" s="27"/>
      <c r="C23" s="27"/>
      <c r="D23" s="27"/>
      <c r="E23" s="27"/>
      <c r="F23" s="28"/>
      <c r="G23" s="28"/>
      <c r="H23" s="27"/>
      <c r="I23" s="27"/>
      <c r="J23" s="27"/>
      <c r="K23" s="27"/>
      <c r="L23" s="28"/>
      <c r="M23" s="28"/>
      <c r="N23" s="27"/>
      <c r="O23" s="27"/>
      <c r="P23" s="28"/>
      <c r="Q23" s="27"/>
      <c r="R23" s="27"/>
      <c r="S23" s="75"/>
      <c r="T23" s="30"/>
      <c r="U23"/>
    </row>
    <row r="24" spans="1:62" ht="15" customHeight="1" x14ac:dyDescent="0.25">
      <c r="A24" s="2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28"/>
      <c r="N24" s="27"/>
      <c r="O24" s="27"/>
      <c r="P24" s="28"/>
      <c r="Q24" s="27"/>
      <c r="R24" s="27"/>
      <c r="S24" s="75"/>
      <c r="T24" s="30"/>
      <c r="U24"/>
    </row>
    <row r="25" spans="1:62" ht="15" customHeight="1" x14ac:dyDescent="0.25">
      <c r="A25" s="27"/>
      <c r="B25" s="27"/>
      <c r="C25" s="27"/>
      <c r="D25" s="27"/>
      <c r="E25" s="27"/>
      <c r="F25" s="28"/>
      <c r="G25" s="28"/>
      <c r="H25" s="27"/>
      <c r="I25" s="27"/>
      <c r="J25" s="27"/>
      <c r="K25" s="27"/>
      <c r="L25" s="28"/>
      <c r="M25" s="28"/>
      <c r="N25" s="27"/>
      <c r="O25" s="27"/>
      <c r="P25" s="28"/>
      <c r="Q25" s="27"/>
      <c r="R25" s="27"/>
      <c r="S25" s="75"/>
      <c r="T25" s="30"/>
      <c r="U25"/>
    </row>
    <row r="26" spans="1:62" ht="15" customHeight="1" x14ac:dyDescent="0.25">
      <c r="A26" s="2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28"/>
      <c r="N26" s="27"/>
      <c r="O26" s="27"/>
      <c r="P26" s="28"/>
      <c r="Q26" s="27"/>
      <c r="R26" s="27"/>
      <c r="S26" s="75"/>
      <c r="T26" s="30"/>
      <c r="U2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62" ht="15" customHeight="1" x14ac:dyDescent="0.25">
      <c r="A27" s="27"/>
      <c r="B27" s="27"/>
      <c r="C27" s="27"/>
      <c r="D27" s="27"/>
      <c r="E27" s="27"/>
      <c r="F27" s="28"/>
      <c r="G27" s="28"/>
      <c r="H27" s="27"/>
      <c r="I27" s="27"/>
      <c r="J27" s="27"/>
      <c r="K27" s="27"/>
      <c r="L27" s="28"/>
      <c r="M27" s="28"/>
      <c r="N27" s="27"/>
      <c r="O27" s="27"/>
      <c r="P27" s="28"/>
      <c r="Q27" s="27"/>
      <c r="R27" s="27"/>
      <c r="S27" s="75"/>
      <c r="T27" s="30"/>
      <c r="U27"/>
    </row>
    <row r="28" spans="1:62" ht="15" customHeight="1" x14ac:dyDescent="0.25">
      <c r="A28" s="2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28"/>
      <c r="N28" s="27"/>
      <c r="O28" s="27"/>
      <c r="P28" s="28"/>
      <c r="Q28" s="27"/>
      <c r="R28" s="27"/>
      <c r="S28" s="75"/>
      <c r="T28" s="30"/>
      <c r="U28"/>
    </row>
    <row r="29" spans="1:62" ht="15" customHeight="1" x14ac:dyDescent="0.25">
      <c r="A29" s="27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8"/>
      <c r="M29" s="28"/>
      <c r="N29" s="27"/>
      <c r="O29" s="27"/>
      <c r="P29" s="28"/>
      <c r="Q29" s="27"/>
      <c r="R29" s="27"/>
      <c r="S29" s="75"/>
      <c r="T29" s="30"/>
      <c r="U29"/>
    </row>
    <row r="30" spans="1:62" ht="15" customHeight="1" x14ac:dyDescent="0.25">
      <c r="A30" s="2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28"/>
      <c r="N30" s="27"/>
      <c r="O30" s="27"/>
      <c r="P30" s="28"/>
      <c r="Q30" s="27"/>
      <c r="R30" s="27"/>
      <c r="S30" s="75"/>
      <c r="T30" s="30"/>
      <c r="U30"/>
    </row>
    <row r="31" spans="1:62" ht="15" customHeight="1" x14ac:dyDescent="0.25">
      <c r="A31" s="27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8"/>
      <c r="M31" s="28"/>
      <c r="N31" s="27"/>
      <c r="O31" s="27"/>
      <c r="P31" s="28"/>
      <c r="Q31" s="27"/>
      <c r="R31" s="27"/>
      <c r="S31" s="72"/>
      <c r="T31" s="27"/>
    </row>
    <row r="32" spans="1:62" ht="15" customHeight="1" x14ac:dyDescent="0.25">
      <c r="A32" s="27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8"/>
      <c r="M32" s="28"/>
      <c r="N32" s="27"/>
      <c r="O32" s="27"/>
      <c r="P32" s="28"/>
      <c r="Q32" s="27"/>
      <c r="R32" s="27"/>
      <c r="S32" s="72"/>
      <c r="T32" s="27"/>
    </row>
    <row r="33" spans="1:20" ht="15" customHeight="1" x14ac:dyDescent="0.25">
      <c r="A33" s="27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8"/>
      <c r="M33" s="28"/>
      <c r="N33" s="27"/>
      <c r="O33" s="27"/>
      <c r="P33" s="28"/>
      <c r="Q33" s="27"/>
      <c r="R33" s="27"/>
      <c r="S33" s="72"/>
      <c r="T33" s="27"/>
    </row>
    <row r="34" spans="1:20" ht="15" customHeight="1" x14ac:dyDescent="0.25">
      <c r="A34" s="27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8"/>
      <c r="M34" s="28"/>
      <c r="N34" s="27"/>
      <c r="O34" s="27"/>
      <c r="P34" s="28"/>
      <c r="Q34" s="27"/>
      <c r="R34" s="27"/>
      <c r="S34" s="72"/>
      <c r="T34" s="27"/>
    </row>
    <row r="35" spans="1:20" ht="15" customHeight="1" x14ac:dyDescent="0.25">
      <c r="A35" s="27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8"/>
      <c r="M35" s="28"/>
      <c r="N35" s="27"/>
      <c r="O35" s="27"/>
      <c r="P35" s="28"/>
      <c r="Q35" s="27"/>
      <c r="R35" s="27"/>
      <c r="S35" s="72"/>
      <c r="T35" s="27"/>
    </row>
    <row r="36" spans="1:20" ht="15" customHeight="1" x14ac:dyDescent="0.25">
      <c r="A36" s="27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8"/>
      <c r="M36" s="28"/>
      <c r="N36" s="27"/>
      <c r="O36" s="27"/>
      <c r="P36" s="28"/>
      <c r="Q36" s="27"/>
      <c r="R36" s="27"/>
      <c r="S36" s="72"/>
      <c r="T36" s="27"/>
    </row>
    <row r="37" spans="1:20" ht="15" customHeight="1" x14ac:dyDescent="0.25">
      <c r="A37" s="27"/>
      <c r="B37" s="27"/>
      <c r="C37" s="27"/>
      <c r="D37" s="27"/>
      <c r="E37" s="27"/>
      <c r="F37" s="28"/>
      <c r="G37" s="28"/>
      <c r="H37" s="27"/>
      <c r="I37" s="27"/>
      <c r="J37" s="27"/>
      <c r="K37" s="27"/>
      <c r="L37" s="28"/>
      <c r="M37" s="28"/>
      <c r="N37" s="27"/>
      <c r="O37" s="27"/>
      <c r="P37" s="28"/>
      <c r="Q37" s="27"/>
      <c r="R37" s="27"/>
      <c r="S37" s="72"/>
      <c r="T37" s="27"/>
    </row>
    <row r="38" spans="1:20" ht="15" customHeight="1" x14ac:dyDescent="0.25">
      <c r="A38" s="27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  <c r="M38" s="28"/>
      <c r="N38" s="27"/>
      <c r="O38" s="27"/>
      <c r="P38" s="28"/>
      <c r="Q38" s="27"/>
      <c r="R38" s="27"/>
      <c r="S38" s="72"/>
      <c r="T38" s="27"/>
    </row>
    <row r="39" spans="1:20" ht="15" customHeight="1" x14ac:dyDescent="0.25">
      <c r="A39" s="27"/>
      <c r="B39" s="27"/>
      <c r="C39" s="27"/>
      <c r="D39" s="27"/>
      <c r="E39" s="27"/>
      <c r="F39" s="28"/>
      <c r="G39" s="28"/>
      <c r="H39" s="27"/>
      <c r="I39" s="27"/>
      <c r="J39" s="27"/>
      <c r="K39" s="27"/>
      <c r="L39" s="28"/>
      <c r="M39" s="28"/>
      <c r="N39" s="27"/>
      <c r="O39" s="27"/>
      <c r="P39" s="28"/>
      <c r="Q39" s="27"/>
      <c r="R39" s="27"/>
      <c r="S39" s="72"/>
      <c r="T39" s="27"/>
    </row>
    <row r="40" spans="1:20" ht="15" customHeight="1" x14ac:dyDescent="0.25">
      <c r="A40" s="27"/>
      <c r="B40" s="27"/>
      <c r="C40" s="27"/>
      <c r="D40" s="27"/>
      <c r="E40" s="27"/>
      <c r="F40" s="28"/>
      <c r="G40" s="28"/>
      <c r="H40" s="27"/>
      <c r="I40" s="27"/>
      <c r="J40" s="27"/>
      <c r="K40" s="27"/>
      <c r="L40" s="28"/>
      <c r="M40" s="28"/>
      <c r="N40" s="27"/>
      <c r="O40" s="27"/>
      <c r="P40" s="28"/>
      <c r="Q40" s="27"/>
      <c r="R40" s="27"/>
      <c r="S40" s="72"/>
      <c r="T40" s="27"/>
    </row>
    <row r="41" spans="1:20" ht="15" customHeight="1" x14ac:dyDescent="0.25">
      <c r="A41" s="27"/>
      <c r="B41" s="27"/>
      <c r="C41" s="27"/>
      <c r="D41" s="27"/>
      <c r="E41" s="27"/>
      <c r="F41" s="28"/>
      <c r="G41" s="28"/>
      <c r="H41" s="27"/>
      <c r="I41" s="27"/>
      <c r="J41" s="27"/>
      <c r="K41" s="27"/>
      <c r="L41" s="28"/>
      <c r="M41" s="28"/>
      <c r="N41" s="27"/>
      <c r="O41" s="27"/>
      <c r="P41" s="28"/>
      <c r="Q41" s="27"/>
      <c r="R41" s="27"/>
      <c r="S41" s="72"/>
      <c r="T41" s="27"/>
    </row>
    <row r="42" spans="1:20" ht="15" customHeight="1" x14ac:dyDescent="0.25">
      <c r="A42" s="27"/>
      <c r="B42" s="27"/>
      <c r="C42" s="27"/>
      <c r="D42" s="27"/>
      <c r="E42" s="27"/>
      <c r="F42" s="28"/>
      <c r="G42" s="28"/>
      <c r="H42" s="27"/>
      <c r="I42" s="27"/>
      <c r="J42" s="27"/>
      <c r="K42" s="27"/>
      <c r="L42" s="28"/>
      <c r="M42" s="28"/>
      <c r="N42" s="27"/>
      <c r="O42" s="27"/>
      <c r="P42" s="28"/>
      <c r="Q42" s="27"/>
      <c r="R42" s="27"/>
      <c r="S42" s="72"/>
      <c r="T42" s="27"/>
    </row>
    <row r="43" spans="1:20" ht="15" customHeight="1" x14ac:dyDescent="0.25">
      <c r="A43" s="27"/>
      <c r="B43" s="27"/>
      <c r="C43" s="27"/>
      <c r="D43" s="27"/>
      <c r="E43" s="27"/>
      <c r="F43" s="28"/>
      <c r="G43" s="28"/>
      <c r="H43" s="27"/>
      <c r="I43" s="27"/>
      <c r="J43" s="27"/>
      <c r="K43" s="27"/>
      <c r="L43" s="28"/>
      <c r="M43" s="28"/>
      <c r="N43" s="27"/>
      <c r="O43" s="27"/>
      <c r="P43" s="28"/>
      <c r="Q43" s="27"/>
      <c r="R43" s="27"/>
      <c r="S43" s="72"/>
      <c r="T43" s="27"/>
    </row>
    <row r="44" spans="1:20" ht="15" customHeight="1" x14ac:dyDescent="0.25">
      <c r="A44" s="27"/>
      <c r="B44" s="27"/>
      <c r="C44" s="27"/>
      <c r="D44" s="27"/>
      <c r="E44" s="27"/>
      <c r="F44" s="28"/>
      <c r="G44" s="28"/>
      <c r="H44" s="27"/>
      <c r="I44" s="27"/>
      <c r="J44" s="27"/>
      <c r="K44" s="27"/>
      <c r="L44" s="28"/>
      <c r="M44" s="28"/>
      <c r="N44" s="27"/>
      <c r="O44" s="27"/>
      <c r="P44" s="28"/>
      <c r="Q44" s="27"/>
      <c r="R44" s="27"/>
      <c r="S44" s="72"/>
      <c r="T44" s="27"/>
    </row>
    <row r="45" spans="1:20" ht="15" customHeight="1" x14ac:dyDescent="0.25">
      <c r="A45" s="27"/>
      <c r="B45" s="27"/>
      <c r="C45" s="27"/>
      <c r="D45" s="27"/>
      <c r="E45" s="27"/>
      <c r="F45" s="28"/>
      <c r="G45" s="28"/>
      <c r="H45" s="27"/>
      <c r="I45" s="27"/>
      <c r="J45" s="27"/>
      <c r="K45" s="27"/>
      <c r="L45" s="28"/>
      <c r="M45" s="28"/>
      <c r="N45" s="27"/>
      <c r="O45" s="27"/>
      <c r="P45" s="28"/>
      <c r="Q45" s="27"/>
      <c r="R45" s="27"/>
      <c r="S45" s="72"/>
      <c r="T45" s="27"/>
    </row>
    <row r="46" spans="1:20" ht="15" customHeight="1" x14ac:dyDescent="0.25">
      <c r="A46" s="27"/>
      <c r="B46" s="27"/>
      <c r="C46" s="27"/>
      <c r="D46" s="27"/>
      <c r="E46" s="27"/>
      <c r="F46" s="28"/>
      <c r="G46" s="28"/>
      <c r="H46" s="27"/>
      <c r="I46" s="27"/>
      <c r="J46" s="27"/>
      <c r="K46" s="27"/>
      <c r="L46" s="28"/>
      <c r="M46" s="28"/>
      <c r="N46" s="27"/>
      <c r="O46" s="27"/>
      <c r="P46" s="28"/>
      <c r="Q46" s="27"/>
      <c r="R46" s="27"/>
      <c r="S46" s="72"/>
      <c r="T46" s="27"/>
    </row>
    <row r="47" spans="1:20" ht="15" customHeight="1" x14ac:dyDescent="0.25">
      <c r="A47" s="27"/>
      <c r="B47" s="27"/>
      <c r="C47" s="27"/>
      <c r="D47" s="27"/>
      <c r="E47" s="27"/>
      <c r="F47" s="28"/>
      <c r="G47" s="28"/>
      <c r="H47" s="27"/>
      <c r="I47" s="27"/>
      <c r="J47" s="27"/>
      <c r="K47" s="27"/>
      <c r="L47" s="28"/>
      <c r="M47" s="28"/>
      <c r="N47" s="27"/>
      <c r="O47" s="27"/>
      <c r="P47" s="28"/>
      <c r="Q47" s="27"/>
      <c r="R47" s="27"/>
      <c r="S47" s="72"/>
      <c r="T47" s="27"/>
    </row>
    <row r="48" spans="1:20" ht="15" customHeight="1" x14ac:dyDescent="0.25">
      <c r="A48" s="27"/>
      <c r="B48" s="27"/>
      <c r="C48" s="27"/>
      <c r="D48" s="27"/>
      <c r="E48" s="27"/>
      <c r="F48" s="28"/>
      <c r="G48" s="28"/>
      <c r="H48" s="27"/>
      <c r="I48" s="27"/>
      <c r="J48" s="27"/>
      <c r="K48" s="27"/>
      <c r="L48" s="28"/>
      <c r="M48" s="28"/>
      <c r="N48" s="27"/>
      <c r="O48" s="27"/>
      <c r="P48" s="28"/>
      <c r="Q48" s="27"/>
      <c r="R48" s="27"/>
      <c r="S48" s="72"/>
      <c r="T48" s="27"/>
    </row>
    <row r="49" spans="1:26" ht="15" customHeight="1" x14ac:dyDescent="0.25">
      <c r="A49" s="27"/>
      <c r="B49" s="27"/>
      <c r="C49" s="27"/>
      <c r="D49" s="27"/>
      <c r="E49" s="27"/>
      <c r="F49" s="28"/>
      <c r="G49" s="28"/>
      <c r="H49" s="27"/>
      <c r="I49" s="27"/>
      <c r="J49" s="27"/>
      <c r="K49" s="27"/>
      <c r="L49" s="28"/>
      <c r="M49" s="28"/>
      <c r="N49" s="27"/>
      <c r="O49" s="27"/>
      <c r="P49" s="28"/>
      <c r="Q49" s="27"/>
      <c r="R49" s="27"/>
      <c r="S49" s="72"/>
      <c r="T49" s="27"/>
    </row>
    <row r="50" spans="1:26" ht="15" customHeight="1" thickBot="1" x14ac:dyDescent="0.3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8"/>
      <c r="M50" s="28"/>
      <c r="N50" s="27"/>
      <c r="O50" s="27"/>
      <c r="P50" s="28"/>
      <c r="Q50" s="27"/>
      <c r="R50" s="27"/>
      <c r="S50" s="72"/>
      <c r="T50" s="27"/>
    </row>
    <row r="51" spans="1:26" ht="15" customHeight="1" thickBot="1" x14ac:dyDescent="0.3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8"/>
      <c r="M51" s="28"/>
      <c r="N51" s="27"/>
      <c r="O51" s="27"/>
      <c r="P51" s="28"/>
      <c r="Q51" s="27"/>
      <c r="R51" s="27"/>
      <c r="S51" s="72"/>
      <c r="T51" s="27"/>
      <c r="V51" s="88" t="s">
        <v>23</v>
      </c>
      <c r="W51" s="89"/>
      <c r="Y51" s="90" t="s">
        <v>193</v>
      </c>
      <c r="Z51" s="91"/>
    </row>
    <row r="52" spans="1:26" ht="15" customHeight="1" x14ac:dyDescent="0.2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8"/>
      <c r="M52" s="28"/>
      <c r="N52" s="27"/>
      <c r="O52" s="27"/>
      <c r="P52" s="28"/>
      <c r="Q52" s="27"/>
      <c r="R52" s="27"/>
      <c r="S52" s="72"/>
      <c r="T52" s="27"/>
      <c r="V52" s="12" t="s">
        <v>26</v>
      </c>
      <c r="Y52" s="12" t="s">
        <v>309</v>
      </c>
      <c r="Z52" s="47" t="e">
        <f>GETPIVOTDATA("Diagnosis",$Y$2)/W52*1000</f>
        <v>#DIV/0!</v>
      </c>
    </row>
    <row r="53" spans="1:26" ht="15" customHeight="1" x14ac:dyDescent="0.2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8"/>
      <c r="M53" s="28"/>
      <c r="N53" s="27"/>
      <c r="O53" s="27"/>
      <c r="P53" s="28"/>
      <c r="Q53" s="27"/>
      <c r="R53" s="27"/>
      <c r="S53" s="72"/>
      <c r="T53" s="27"/>
      <c r="V53" s="12" t="s">
        <v>27</v>
      </c>
      <c r="W53" s="48" t="e">
        <f>GETPIVOTDATA("Antibiotic",$AB$2)/W52*1000</f>
        <v>#DIV/0!</v>
      </c>
      <c r="Y53" s="38" t="s">
        <v>180</v>
      </c>
      <c r="Z53" s="47">
        <f>SUMIF(Z54:Z55,"&gt;0")</f>
        <v>0</v>
      </c>
    </row>
    <row r="54" spans="1:26" ht="15" customHeight="1" x14ac:dyDescent="0.2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8"/>
      <c r="M54" s="28"/>
      <c r="N54" s="27"/>
      <c r="O54" s="27"/>
      <c r="P54" s="28"/>
      <c r="Q54" s="27"/>
      <c r="R54" s="27"/>
      <c r="S54" s="72"/>
      <c r="T54" s="27"/>
      <c r="V54" s="12" t="s">
        <v>28</v>
      </c>
      <c r="W54" s="48" t="e">
        <f>GETPIVOTDATA("Days of Therapy",$AW$2)/W52*1000</f>
        <v>#DIV/0!</v>
      </c>
      <c r="Y54" s="46" t="s">
        <v>179</v>
      </c>
      <c r="Z54" s="52">
        <f>IFERROR(GETPIVOTDATA("Diagnosis",$Y$2,"Diagnosis","Urinary tract infection (without catheter)")/W52*1000,0)</f>
        <v>0</v>
      </c>
    </row>
    <row r="55" spans="1:26" ht="15" customHeight="1" x14ac:dyDescent="0.2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8"/>
      <c r="M55" s="28"/>
      <c r="N55" s="27"/>
      <c r="O55" s="27"/>
      <c r="P55" s="28"/>
      <c r="Q55" s="27"/>
      <c r="R55" s="27"/>
      <c r="S55" s="72"/>
      <c r="T55" s="27"/>
      <c r="V55" s="12" t="s">
        <v>195</v>
      </c>
      <c r="W55" s="49">
        <f>IFERROR(GETPIVOTDATA("SBAR Usage and Completeness",$BF$2,"SBAR Usage and Completeness","SBAR used and complete")/GETPIVOTDATA("SBAR Usage and Completeness",$BF$2),0)</f>
        <v>0</v>
      </c>
      <c r="Y55" s="46" t="s">
        <v>181</v>
      </c>
      <c r="Z55" s="52">
        <f>IFERROR(GETPIVOTDATA("Diagnosis",$Y$2,"Diagnosis","Urinary tract infection (with catheter)")/W52*1000,0)</f>
        <v>0</v>
      </c>
    </row>
    <row r="56" spans="1:26" ht="15" customHeight="1" x14ac:dyDescent="0.2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8"/>
      <c r="M56" s="28"/>
      <c r="N56" s="27"/>
      <c r="O56" s="27"/>
      <c r="P56" s="28"/>
      <c r="Q56" s="27"/>
      <c r="R56" s="27"/>
      <c r="S56" s="72"/>
      <c r="T56" s="27"/>
      <c r="V56" s="50" t="s">
        <v>30</v>
      </c>
      <c r="W56" s="51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</v>
      </c>
      <c r="Y56" s="38" t="s">
        <v>66</v>
      </c>
      <c r="Z56" s="47">
        <f>SUMIF(Z57:Z62,"&gt;0")</f>
        <v>0</v>
      </c>
    </row>
    <row r="57" spans="1:26" ht="15" customHeight="1" x14ac:dyDescent="0.2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8"/>
      <c r="M57" s="28"/>
      <c r="N57" s="27"/>
      <c r="O57" s="27"/>
      <c r="P57" s="28"/>
      <c r="Q57" s="27"/>
      <c r="R57" s="27"/>
      <c r="S57" s="72"/>
      <c r="T57" s="27"/>
      <c r="V57" s="12" t="s">
        <v>196</v>
      </c>
      <c r="W57" s="49">
        <f>IFERROR(GETPIVOTDATA("SBAR Usage and Completeness",$BF$2,"SBAR Usage and Completeness","SBAR used but incomplete")/GETPIVOTDATA("SBAR Usage and Completeness",$BF$2),0)</f>
        <v>0</v>
      </c>
      <c r="Y57" s="46" t="s">
        <v>25</v>
      </c>
      <c r="Z57" s="52">
        <f>IFERROR(GETPIVOTDATA("Diagnosis",$Y$2,"Diagnosis","pneumonia")/W52*1000,0)</f>
        <v>0</v>
      </c>
    </row>
    <row r="58" spans="1:26" ht="15" customHeight="1" x14ac:dyDescent="0.2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8"/>
      <c r="M58" s="28"/>
      <c r="N58" s="27"/>
      <c r="O58" s="27"/>
      <c r="P58" s="28"/>
      <c r="Q58" s="27"/>
      <c r="R58" s="27"/>
      <c r="S58" s="72"/>
      <c r="T58" s="27"/>
      <c r="V58" s="12" t="s">
        <v>197</v>
      </c>
      <c r="W58" s="49">
        <f>IFERROR(GETPIVOTDATA("SBAR Usage and Completeness",$BF$2,"SBAR Usage and Completeness","SBAR not used")/GETPIVOTDATA("SBAR Usage and Completeness",$BF$2),0)</f>
        <v>0</v>
      </c>
      <c r="Y58" s="46" t="s">
        <v>178</v>
      </c>
      <c r="Z58" s="52">
        <f>IFERROR(GETPIVOTDATA("Diagnosis",$Y$2,"Diagnosis","influenza-like illness")/W52*1000,0)</f>
        <v>0</v>
      </c>
    </row>
    <row r="59" spans="1:26" ht="15" customHeight="1" x14ac:dyDescent="0.2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8"/>
      <c r="M59" s="28"/>
      <c r="N59" s="27"/>
      <c r="O59" s="27"/>
      <c r="P59" s="28"/>
      <c r="Q59" s="27"/>
      <c r="R59" s="27"/>
      <c r="S59" s="72"/>
      <c r="T59" s="27"/>
      <c r="V59" s="12" t="s">
        <v>308</v>
      </c>
      <c r="W59" s="48">
        <f>IFERROR(GETPIVOTDATA("Microbiology Test Sent",$AT$2,"Microbiology Test Sent","Urinalysis and reflex culture and sensitivities")/W52*1000,0)</f>
        <v>0</v>
      </c>
      <c r="Y59" s="46" t="s">
        <v>297</v>
      </c>
      <c r="Z59" s="52">
        <f>IFERROR(GETPIVOTDATA("Diagnosis",$Y$2,"Diagnosis","acute bronchitis or tracheobronchitis")/W52*1000,0)</f>
        <v>0</v>
      </c>
    </row>
    <row r="60" spans="1:26" ht="15" customHeight="1" x14ac:dyDescent="0.2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8"/>
      <c r="M60" s="28"/>
      <c r="N60" s="27"/>
      <c r="O60" s="27"/>
      <c r="P60" s="28"/>
      <c r="Q60" s="27"/>
      <c r="R60" s="27"/>
      <c r="S60" s="72"/>
      <c r="T60" s="27"/>
      <c r="V60" s="12"/>
      <c r="W60" s="11"/>
      <c r="Y60" s="46" t="s">
        <v>294</v>
      </c>
      <c r="Z60" s="52">
        <f>IFERROR(GETPIVOTDATA("Diagnosis",$Y$2,"Diagnosis","copd exacerbation")/W52*1000,0)</f>
        <v>0</v>
      </c>
    </row>
    <row r="61" spans="1:26" ht="15" customHeight="1" x14ac:dyDescent="0.25">
      <c r="A61" s="27"/>
      <c r="B61" s="27"/>
      <c r="C61" s="27"/>
      <c r="D61" s="27"/>
      <c r="E61" s="27"/>
      <c r="F61" s="28"/>
      <c r="G61" s="28"/>
      <c r="H61" s="27"/>
      <c r="I61" s="27"/>
      <c r="J61" s="27"/>
      <c r="K61" s="27"/>
      <c r="L61" s="28"/>
      <c r="M61" s="28"/>
      <c r="N61" s="27"/>
      <c r="O61" s="27"/>
      <c r="P61" s="28"/>
      <c r="Q61" s="27"/>
      <c r="R61" s="27"/>
      <c r="S61" s="72"/>
      <c r="T61" s="27"/>
      <c r="Y61" s="46" t="s">
        <v>296</v>
      </c>
      <c r="Z61" s="52">
        <f>IFERROR(GETPIVOTDATA("Diagnosis",$Y$2,"Diagnosis","common cold syndrome")/W52*1000,0)</f>
        <v>0</v>
      </c>
    </row>
    <row r="62" spans="1:26" ht="15" customHeight="1" x14ac:dyDescent="0.25">
      <c r="A62" s="27"/>
      <c r="B62" s="27"/>
      <c r="C62" s="27"/>
      <c r="D62" s="27"/>
      <c r="E62" s="27"/>
      <c r="F62" s="28"/>
      <c r="G62" s="28"/>
      <c r="H62" s="27"/>
      <c r="I62" s="27"/>
      <c r="J62" s="27"/>
      <c r="K62" s="27"/>
      <c r="L62" s="28"/>
      <c r="M62" s="28"/>
      <c r="N62" s="27"/>
      <c r="O62" s="27"/>
      <c r="P62" s="28"/>
      <c r="Q62" s="27"/>
      <c r="R62" s="27"/>
      <c r="S62" s="72"/>
      <c r="T62" s="27"/>
      <c r="Y62" s="46" t="s">
        <v>295</v>
      </c>
      <c r="Z62" s="52">
        <f>IFERROR(GETPIVOTDATA("Diagnosis",$Y$2,"Diagnosis","pharyngitis")/W52*1000,0)</f>
        <v>0</v>
      </c>
    </row>
    <row r="63" spans="1:26" ht="15" customHeight="1" x14ac:dyDescent="0.25">
      <c r="A63" s="27"/>
      <c r="B63" s="27"/>
      <c r="C63" s="27"/>
      <c r="D63" s="27"/>
      <c r="E63" s="27"/>
      <c r="F63" s="28"/>
      <c r="G63" s="28"/>
      <c r="H63" s="27"/>
      <c r="I63" s="27"/>
      <c r="J63" s="27"/>
      <c r="K63" s="27"/>
      <c r="L63" s="28"/>
      <c r="M63" s="28"/>
      <c r="N63" s="27"/>
      <c r="O63" s="27"/>
      <c r="P63" s="28"/>
      <c r="Q63" s="27"/>
      <c r="R63" s="27"/>
      <c r="S63" s="72"/>
      <c r="T63" s="27"/>
      <c r="Y63" s="37" t="s">
        <v>62</v>
      </c>
      <c r="Z63" s="47">
        <f>IFERROR(GETPIVOTDATA("Diagnosis",$Y$2,"Diagnosis","cellulitis, soft tissue, or wound infection")/W52*1000,0)</f>
        <v>0</v>
      </c>
    </row>
    <row r="64" spans="1:26" ht="15" customHeight="1" x14ac:dyDescent="0.25">
      <c r="A64" s="27"/>
      <c r="B64" s="27"/>
      <c r="C64" s="27"/>
      <c r="D64" s="27"/>
      <c r="E64" s="27"/>
      <c r="F64" s="28"/>
      <c r="G64" s="28"/>
      <c r="H64" s="27"/>
      <c r="I64" s="27"/>
      <c r="J64" s="27"/>
      <c r="K64" s="27"/>
      <c r="L64" s="28"/>
      <c r="M64" s="28"/>
      <c r="N64" s="27"/>
      <c r="O64" s="27"/>
      <c r="P64" s="28"/>
      <c r="Q64" s="27"/>
      <c r="R64" s="27"/>
      <c r="S64" s="72"/>
      <c r="T64" s="27"/>
      <c r="Y64" s="38" t="s">
        <v>298</v>
      </c>
      <c r="Z64" s="47">
        <f>SUMIF(Z65:Z66,"&gt;0")</f>
        <v>0</v>
      </c>
    </row>
    <row r="65" spans="1:26" ht="15" customHeight="1" x14ac:dyDescent="0.25">
      <c r="A65" s="27"/>
      <c r="B65" s="27"/>
      <c r="C65" s="27"/>
      <c r="D65" s="27"/>
      <c r="E65" s="27"/>
      <c r="F65" s="28"/>
      <c r="G65" s="28"/>
      <c r="H65" s="27"/>
      <c r="I65" s="27"/>
      <c r="J65" s="27"/>
      <c r="K65" s="27"/>
      <c r="L65" s="28"/>
      <c r="M65" s="28"/>
      <c r="N65" s="27"/>
      <c r="O65" s="27"/>
      <c r="P65" s="28"/>
      <c r="Q65" s="27"/>
      <c r="R65" s="27"/>
      <c r="S65" s="72"/>
      <c r="T65" s="27"/>
      <c r="Y65" s="46" t="s">
        <v>56</v>
      </c>
      <c r="Z65" s="52">
        <f>IFERROR(GETPIVOTDATA("Diagnosis",$Y$2,"Diagnosis","Clostridium difficle infection")/W52*10000,0)</f>
        <v>0</v>
      </c>
    </row>
    <row r="66" spans="1:26" ht="15" customHeight="1" x14ac:dyDescent="0.25">
      <c r="A66" s="27"/>
      <c r="B66" s="27"/>
      <c r="C66" s="27"/>
      <c r="D66" s="27"/>
      <c r="E66" s="27"/>
      <c r="F66" s="28"/>
      <c r="G66" s="28"/>
      <c r="H66" s="27"/>
      <c r="I66" s="27"/>
      <c r="J66" s="27"/>
      <c r="K66" s="27"/>
      <c r="L66" s="28"/>
      <c r="M66" s="28"/>
      <c r="N66" s="27"/>
      <c r="O66" s="27"/>
      <c r="P66" s="28"/>
      <c r="Q66" s="27"/>
      <c r="R66" s="27"/>
      <c r="S66" s="72"/>
      <c r="T66" s="27"/>
      <c r="Y66" s="46" t="s">
        <v>77</v>
      </c>
      <c r="Z66" s="52">
        <f>IFERROR(GETPIVOTDATA("Diagnosis",$Y$2,"Diagnosis","gastroenteritis")/W52*10000,0)</f>
        <v>0</v>
      </c>
    </row>
    <row r="67" spans="1:26" ht="15" customHeight="1" x14ac:dyDescent="0.25">
      <c r="A67" s="27"/>
      <c r="B67" s="27"/>
      <c r="C67" s="27"/>
      <c r="D67" s="27"/>
      <c r="E67" s="27"/>
      <c r="F67" s="28"/>
      <c r="G67" s="28"/>
      <c r="H67" s="27"/>
      <c r="I67" s="27"/>
      <c r="J67" s="27"/>
      <c r="K67" s="27"/>
      <c r="L67" s="28"/>
      <c r="M67" s="28"/>
      <c r="N67" s="27"/>
      <c r="O67" s="27"/>
      <c r="P67" s="28"/>
      <c r="Q67" s="27"/>
      <c r="R67" s="27"/>
      <c r="S67" s="72"/>
      <c r="T67" s="27"/>
      <c r="Y67" s="83" t="s">
        <v>304</v>
      </c>
      <c r="Z67" s="48">
        <f>IFERROR(GETPIVOTDATA("Diagnosis",$Y$2,"Diagnosis","clostridium difficile infection")/W52*10000,0)</f>
        <v>0</v>
      </c>
    </row>
    <row r="68" spans="1:26" ht="15" customHeight="1" x14ac:dyDescent="0.25">
      <c r="A68" s="27"/>
      <c r="B68" s="27"/>
      <c r="C68" s="27"/>
      <c r="D68" s="27"/>
      <c r="E68" s="27"/>
      <c r="F68" s="28"/>
      <c r="G68" s="28"/>
      <c r="H68" s="27"/>
      <c r="I68" s="27"/>
      <c r="J68" s="27"/>
      <c r="K68" s="27"/>
      <c r="L68" s="28"/>
      <c r="M68" s="28"/>
      <c r="N68" s="27"/>
      <c r="O68" s="27"/>
      <c r="P68" s="28"/>
      <c r="Q68" s="27"/>
      <c r="R68" s="27"/>
      <c r="S68" s="72"/>
      <c r="T68" s="27"/>
      <c r="Y68" s="1" t="s">
        <v>303</v>
      </c>
    </row>
    <row r="69" spans="1:26" ht="15" customHeight="1" x14ac:dyDescent="0.25">
      <c r="A69" s="27"/>
      <c r="B69" s="27"/>
      <c r="C69" s="27"/>
      <c r="D69" s="27"/>
      <c r="E69" s="27"/>
      <c r="F69" s="28"/>
      <c r="G69" s="28"/>
      <c r="H69" s="27"/>
      <c r="I69" s="27"/>
      <c r="J69" s="27"/>
      <c r="K69" s="27"/>
      <c r="L69" s="28"/>
      <c r="M69" s="28"/>
      <c r="N69" s="27"/>
      <c r="O69" s="27"/>
      <c r="P69" s="28"/>
      <c r="Q69" s="27"/>
      <c r="R69" s="27"/>
      <c r="S69" s="72"/>
      <c r="T69" s="27"/>
    </row>
    <row r="70" spans="1:26" ht="15" customHeight="1" x14ac:dyDescent="0.25">
      <c r="A70" s="27"/>
      <c r="B70" s="27"/>
      <c r="C70" s="27"/>
      <c r="D70" s="27"/>
      <c r="E70" s="27"/>
      <c r="F70" s="28"/>
      <c r="G70" s="28"/>
      <c r="H70" s="27"/>
      <c r="I70" s="27"/>
      <c r="J70" s="27"/>
      <c r="K70" s="27"/>
      <c r="L70" s="28"/>
      <c r="M70" s="28"/>
      <c r="N70" s="27"/>
      <c r="O70" s="27"/>
      <c r="P70" s="28"/>
      <c r="Q70" s="27"/>
      <c r="R70" s="27"/>
      <c r="S70" s="72"/>
      <c r="T70" s="27"/>
    </row>
    <row r="71" spans="1:26" ht="15" customHeight="1" x14ac:dyDescent="0.25">
      <c r="A71" s="27"/>
      <c r="B71" s="27"/>
      <c r="C71" s="27"/>
      <c r="D71" s="27"/>
      <c r="E71" s="27"/>
      <c r="F71" s="28"/>
      <c r="G71" s="28"/>
      <c r="H71" s="27"/>
      <c r="I71" s="27"/>
      <c r="J71" s="27"/>
      <c r="K71" s="27"/>
      <c r="L71" s="28"/>
      <c r="M71" s="28"/>
      <c r="N71" s="27"/>
      <c r="O71" s="27"/>
      <c r="P71" s="28"/>
      <c r="Q71" s="27"/>
      <c r="R71" s="27"/>
      <c r="S71" s="72"/>
      <c r="T71" s="27"/>
    </row>
    <row r="72" spans="1:26" ht="15" customHeight="1" x14ac:dyDescent="0.25">
      <c r="A72" s="27"/>
      <c r="B72" s="27"/>
      <c r="C72" s="27"/>
      <c r="D72" s="27"/>
      <c r="E72" s="27"/>
      <c r="F72" s="28"/>
      <c r="G72" s="28"/>
      <c r="H72" s="27"/>
      <c r="I72" s="27"/>
      <c r="J72" s="27"/>
      <c r="K72" s="27"/>
      <c r="L72" s="28"/>
      <c r="M72" s="28"/>
      <c r="N72" s="27"/>
      <c r="O72" s="27"/>
      <c r="P72" s="28"/>
      <c r="Q72" s="27"/>
      <c r="R72" s="27"/>
      <c r="S72" s="72"/>
      <c r="T72" s="27"/>
    </row>
    <row r="73" spans="1:26" ht="15" customHeight="1" x14ac:dyDescent="0.25">
      <c r="A73" s="27"/>
      <c r="B73" s="27"/>
      <c r="C73" s="27"/>
      <c r="D73" s="27"/>
      <c r="E73" s="27"/>
      <c r="F73" s="28"/>
      <c r="G73" s="28"/>
      <c r="H73" s="27"/>
      <c r="I73" s="27"/>
      <c r="J73" s="27"/>
      <c r="K73" s="27"/>
      <c r="L73" s="28"/>
      <c r="M73" s="28"/>
      <c r="N73" s="27"/>
      <c r="O73" s="27"/>
      <c r="P73" s="28"/>
      <c r="Q73" s="27"/>
      <c r="R73" s="27"/>
      <c r="S73" s="72"/>
      <c r="T73" s="27"/>
    </row>
    <row r="74" spans="1:26" ht="15" customHeight="1" x14ac:dyDescent="0.25">
      <c r="A74" s="27"/>
      <c r="B74" s="27"/>
      <c r="C74" s="27"/>
      <c r="D74" s="27"/>
      <c r="E74" s="27"/>
      <c r="F74" s="28"/>
      <c r="G74" s="28"/>
      <c r="H74" s="27"/>
      <c r="I74" s="27"/>
      <c r="J74" s="27"/>
      <c r="K74" s="27"/>
      <c r="L74" s="28"/>
      <c r="M74" s="28"/>
      <c r="N74" s="27"/>
      <c r="O74" s="27"/>
      <c r="P74" s="28"/>
      <c r="Q74" s="27"/>
      <c r="R74" s="27"/>
      <c r="S74" s="72"/>
      <c r="T74" s="27"/>
      <c r="Z74"/>
    </row>
    <row r="75" spans="1:26" ht="15" customHeight="1" x14ac:dyDescent="0.25">
      <c r="A75" s="27"/>
      <c r="B75" s="27"/>
      <c r="C75" s="27"/>
      <c r="D75" s="27"/>
      <c r="E75" s="27"/>
      <c r="F75" s="28"/>
      <c r="G75" s="28"/>
      <c r="H75" s="27"/>
      <c r="I75" s="27"/>
      <c r="J75" s="27"/>
      <c r="K75" s="27"/>
      <c r="L75" s="28"/>
      <c r="M75" s="28"/>
      <c r="N75" s="27"/>
      <c r="O75" s="27"/>
      <c r="P75" s="28"/>
      <c r="Q75" s="27"/>
      <c r="R75" s="27"/>
      <c r="S75" s="72"/>
      <c r="T75" s="27"/>
      <c r="Z75"/>
    </row>
    <row r="76" spans="1:26" ht="15" customHeight="1" x14ac:dyDescent="0.25">
      <c r="A76" s="27"/>
      <c r="B76" s="27"/>
      <c r="C76" s="27"/>
      <c r="D76" s="27"/>
      <c r="E76" s="27"/>
      <c r="F76" s="28"/>
      <c r="G76" s="28"/>
      <c r="H76" s="27"/>
      <c r="I76" s="27"/>
      <c r="J76" s="27"/>
      <c r="K76" s="27"/>
      <c r="L76" s="28"/>
      <c r="M76" s="28"/>
      <c r="N76" s="27"/>
      <c r="O76" s="27"/>
      <c r="P76" s="28"/>
      <c r="Q76" s="27"/>
      <c r="R76" s="27"/>
      <c r="S76" s="72"/>
      <c r="T76" s="27"/>
      <c r="Z76"/>
    </row>
    <row r="77" spans="1:26" ht="15" customHeight="1" x14ac:dyDescent="0.25">
      <c r="A77" s="27"/>
      <c r="B77" s="27"/>
      <c r="C77" s="27"/>
      <c r="D77" s="27"/>
      <c r="E77" s="27"/>
      <c r="F77" s="28"/>
      <c r="G77" s="28"/>
      <c r="H77" s="27"/>
      <c r="I77" s="27"/>
      <c r="J77" s="27"/>
      <c r="K77" s="27"/>
      <c r="L77" s="28"/>
      <c r="M77" s="28"/>
      <c r="N77" s="27"/>
      <c r="O77" s="27"/>
      <c r="P77" s="28"/>
      <c r="Q77" s="27"/>
      <c r="R77" s="27"/>
      <c r="S77" s="72"/>
      <c r="T77" s="27"/>
      <c r="X77"/>
      <c r="Z77"/>
    </row>
    <row r="78" spans="1:26" ht="15" customHeight="1" x14ac:dyDescent="0.25">
      <c r="A78" s="27"/>
      <c r="B78" s="27"/>
      <c r="C78" s="27"/>
      <c r="D78" s="27"/>
      <c r="E78" s="27"/>
      <c r="F78" s="28"/>
      <c r="G78" s="28"/>
      <c r="H78" s="27"/>
      <c r="I78" s="27"/>
      <c r="J78" s="27"/>
      <c r="K78" s="27"/>
      <c r="L78" s="28"/>
      <c r="M78" s="28"/>
      <c r="N78" s="27"/>
      <c r="O78" s="27"/>
      <c r="P78" s="28"/>
      <c r="Q78" s="27"/>
      <c r="R78" s="27"/>
      <c r="S78" s="72"/>
      <c r="T78" s="27"/>
      <c r="Z78"/>
    </row>
    <row r="79" spans="1:26" ht="15" customHeight="1" x14ac:dyDescent="0.25">
      <c r="A79" s="27"/>
      <c r="B79" s="27"/>
      <c r="C79" s="27"/>
      <c r="D79" s="27"/>
      <c r="E79" s="27"/>
      <c r="F79" s="28"/>
      <c r="G79" s="28"/>
      <c r="H79" s="27"/>
      <c r="I79" s="27"/>
      <c r="J79" s="27"/>
      <c r="K79" s="27"/>
      <c r="L79" s="28"/>
      <c r="M79" s="28"/>
      <c r="N79" s="27"/>
      <c r="O79" s="27"/>
      <c r="P79" s="28"/>
      <c r="Q79" s="27"/>
      <c r="R79" s="27"/>
      <c r="S79" s="72"/>
      <c r="T79" s="27"/>
      <c r="Y79"/>
      <c r="Z79"/>
    </row>
    <row r="80" spans="1:26" ht="15" customHeight="1" x14ac:dyDescent="0.25">
      <c r="A80" s="27"/>
      <c r="B80" s="27"/>
      <c r="C80" s="27"/>
      <c r="D80" s="27"/>
      <c r="E80" s="27"/>
      <c r="F80" s="28"/>
      <c r="G80" s="28"/>
      <c r="H80" s="27"/>
      <c r="I80" s="27"/>
      <c r="J80" s="27"/>
      <c r="K80" s="27"/>
      <c r="L80" s="28"/>
      <c r="M80" s="28"/>
      <c r="N80" s="27"/>
      <c r="O80" s="27"/>
      <c r="P80" s="28"/>
      <c r="Q80" s="27"/>
      <c r="R80" s="27"/>
      <c r="S80" s="72"/>
      <c r="T80" s="27"/>
    </row>
    <row r="81" spans="1:20" ht="15" customHeight="1" x14ac:dyDescent="0.25">
      <c r="A81" s="27"/>
      <c r="B81" s="27"/>
      <c r="C81" s="27"/>
      <c r="D81" s="27"/>
      <c r="E81" s="27"/>
      <c r="F81" s="28"/>
      <c r="G81" s="28"/>
      <c r="H81" s="27"/>
      <c r="I81" s="27"/>
      <c r="J81" s="27"/>
      <c r="K81" s="27"/>
      <c r="L81" s="28"/>
      <c r="M81" s="28"/>
      <c r="N81" s="27"/>
      <c r="O81" s="27"/>
      <c r="P81" s="28"/>
      <c r="Q81" s="27"/>
      <c r="R81" s="27"/>
      <c r="S81" s="72"/>
      <c r="T81" s="27"/>
    </row>
    <row r="82" spans="1:20" ht="15" customHeight="1" x14ac:dyDescent="0.25">
      <c r="A82" s="27"/>
      <c r="B82" s="27"/>
      <c r="C82" s="27"/>
      <c r="D82" s="27"/>
      <c r="E82" s="27"/>
      <c r="F82" s="28"/>
      <c r="G82" s="28"/>
      <c r="H82" s="27"/>
      <c r="I82" s="27"/>
      <c r="J82" s="27"/>
      <c r="K82" s="27"/>
      <c r="L82" s="28"/>
      <c r="M82" s="28"/>
      <c r="N82" s="27"/>
      <c r="O82" s="27"/>
      <c r="P82" s="28"/>
      <c r="Q82" s="27"/>
      <c r="R82" s="27"/>
      <c r="S82" s="72"/>
      <c r="T82" s="27"/>
    </row>
    <row r="83" spans="1:20" ht="15" customHeight="1" x14ac:dyDescent="0.25">
      <c r="A83" s="27"/>
      <c r="B83" s="27"/>
      <c r="C83" s="27"/>
      <c r="D83" s="27"/>
      <c r="E83" s="27"/>
      <c r="F83" s="28"/>
      <c r="G83" s="28"/>
      <c r="H83" s="27"/>
      <c r="I83" s="27"/>
      <c r="J83" s="27"/>
      <c r="K83" s="27"/>
      <c r="L83" s="28"/>
      <c r="M83" s="28"/>
      <c r="N83" s="27"/>
      <c r="O83" s="27"/>
      <c r="P83" s="28"/>
      <c r="Q83" s="27"/>
      <c r="R83" s="27"/>
      <c r="S83" s="72"/>
      <c r="T83" s="27"/>
    </row>
    <row r="84" spans="1:20" ht="15" customHeight="1" x14ac:dyDescent="0.25">
      <c r="A84" s="27"/>
      <c r="B84" s="27"/>
      <c r="C84" s="27"/>
      <c r="D84" s="27"/>
      <c r="E84" s="27"/>
      <c r="F84" s="28"/>
      <c r="G84" s="28"/>
      <c r="H84" s="27"/>
      <c r="I84" s="27"/>
      <c r="J84" s="27"/>
      <c r="K84" s="27"/>
      <c r="L84" s="28"/>
      <c r="M84" s="28"/>
      <c r="N84" s="27"/>
      <c r="O84" s="27"/>
      <c r="P84" s="28"/>
      <c r="Q84" s="27"/>
      <c r="R84" s="27"/>
      <c r="S84" s="72"/>
      <c r="T84" s="27"/>
    </row>
    <row r="85" spans="1:20" ht="15" customHeight="1" x14ac:dyDescent="0.25">
      <c r="A85" s="27"/>
      <c r="B85" s="27"/>
      <c r="C85" s="27"/>
      <c r="D85" s="27"/>
      <c r="E85" s="27"/>
      <c r="F85" s="28"/>
      <c r="G85" s="28"/>
      <c r="H85" s="27"/>
      <c r="I85" s="27"/>
      <c r="J85" s="27"/>
      <c r="K85" s="27"/>
      <c r="L85" s="28"/>
      <c r="M85" s="28"/>
      <c r="N85" s="27"/>
      <c r="O85" s="27"/>
      <c r="P85" s="28"/>
      <c r="Q85" s="27"/>
      <c r="R85" s="27"/>
      <c r="S85" s="72"/>
      <c r="T85" s="27"/>
    </row>
    <row r="86" spans="1:20" ht="15" customHeight="1" x14ac:dyDescent="0.25">
      <c r="A86" s="27"/>
      <c r="B86" s="27"/>
      <c r="C86" s="27"/>
      <c r="D86" s="27"/>
      <c r="E86" s="27"/>
      <c r="F86" s="28"/>
      <c r="G86" s="28"/>
      <c r="H86" s="27"/>
      <c r="I86" s="27"/>
      <c r="J86" s="27"/>
      <c r="K86" s="27"/>
      <c r="L86" s="28"/>
      <c r="M86" s="28"/>
      <c r="N86" s="27"/>
      <c r="O86" s="27"/>
      <c r="P86" s="28"/>
      <c r="Q86" s="27"/>
      <c r="R86" s="27"/>
      <c r="S86" s="72"/>
      <c r="T86" s="27"/>
    </row>
    <row r="87" spans="1:20" ht="15" customHeight="1" x14ac:dyDescent="0.25">
      <c r="A87" s="27"/>
      <c r="B87" s="27"/>
      <c r="C87" s="27"/>
      <c r="D87" s="27"/>
      <c r="E87" s="27"/>
      <c r="F87" s="28"/>
      <c r="G87" s="28"/>
      <c r="H87" s="27"/>
      <c r="I87" s="27"/>
      <c r="J87" s="27"/>
      <c r="K87" s="27"/>
      <c r="L87" s="28"/>
      <c r="M87" s="28"/>
      <c r="N87" s="27"/>
      <c r="O87" s="27"/>
      <c r="P87" s="28"/>
      <c r="Q87" s="27"/>
      <c r="R87" s="27"/>
      <c r="S87" s="72"/>
      <c r="T87" s="27"/>
    </row>
    <row r="88" spans="1:20" ht="15" customHeight="1" x14ac:dyDescent="0.25">
      <c r="A88" s="27"/>
      <c r="B88" s="27"/>
      <c r="C88" s="27"/>
      <c r="D88" s="27"/>
      <c r="E88" s="27"/>
      <c r="F88" s="28"/>
      <c r="G88" s="28"/>
      <c r="H88" s="27"/>
      <c r="I88" s="27"/>
      <c r="J88" s="27"/>
      <c r="K88" s="27"/>
      <c r="L88" s="28"/>
      <c r="M88" s="28"/>
      <c r="N88" s="27"/>
      <c r="O88" s="27"/>
      <c r="P88" s="28"/>
      <c r="Q88" s="27"/>
      <c r="R88" s="27"/>
      <c r="S88" s="72"/>
      <c r="T88" s="27"/>
    </row>
    <row r="89" spans="1:20" ht="15" customHeight="1" x14ac:dyDescent="0.25">
      <c r="A89" s="27"/>
      <c r="B89" s="27"/>
      <c r="C89" s="27"/>
      <c r="D89" s="27"/>
      <c r="E89" s="27"/>
      <c r="F89" s="28"/>
      <c r="G89" s="28"/>
      <c r="H89" s="27"/>
      <c r="I89" s="27"/>
      <c r="J89" s="27"/>
      <c r="K89" s="27"/>
      <c r="L89" s="28"/>
      <c r="M89" s="28"/>
      <c r="N89" s="27"/>
      <c r="O89" s="27"/>
      <c r="P89" s="28"/>
      <c r="Q89" s="27"/>
      <c r="R89" s="27"/>
      <c r="S89" s="72"/>
      <c r="T89" s="27"/>
    </row>
    <row r="90" spans="1:20" ht="15" customHeight="1" x14ac:dyDescent="0.25">
      <c r="A90" s="27"/>
      <c r="B90" s="27"/>
      <c r="C90" s="27"/>
      <c r="D90" s="27"/>
      <c r="E90" s="27"/>
      <c r="F90" s="28"/>
      <c r="G90" s="28"/>
      <c r="H90" s="27"/>
      <c r="I90" s="27"/>
      <c r="J90" s="27"/>
      <c r="K90" s="27"/>
      <c r="L90" s="28"/>
      <c r="M90" s="28"/>
      <c r="N90" s="27"/>
      <c r="O90" s="27"/>
      <c r="P90" s="28"/>
      <c r="Q90" s="27"/>
      <c r="R90" s="27"/>
      <c r="S90" s="72"/>
      <c r="T90" s="27"/>
    </row>
    <row r="91" spans="1:20" ht="15" customHeight="1" x14ac:dyDescent="0.25">
      <c r="A91" s="27"/>
      <c r="B91" s="27"/>
      <c r="C91" s="27"/>
      <c r="D91" s="27"/>
      <c r="E91" s="27"/>
      <c r="F91" s="28"/>
      <c r="G91" s="28"/>
      <c r="H91" s="27"/>
      <c r="I91" s="27"/>
      <c r="J91" s="27"/>
      <c r="K91" s="27"/>
      <c r="L91" s="28"/>
      <c r="M91" s="28"/>
      <c r="N91" s="27"/>
      <c r="O91" s="27"/>
      <c r="P91" s="28"/>
      <c r="Q91" s="27"/>
      <c r="R91" s="27"/>
      <c r="S91" s="72"/>
      <c r="T91" s="27"/>
    </row>
    <row r="92" spans="1:20" ht="15" customHeight="1" x14ac:dyDescent="0.25">
      <c r="A92" s="27"/>
      <c r="B92" s="27"/>
      <c r="C92" s="27"/>
      <c r="D92" s="27"/>
      <c r="E92" s="27"/>
      <c r="F92" s="28"/>
      <c r="G92" s="28"/>
      <c r="H92" s="27"/>
      <c r="I92" s="27"/>
      <c r="J92" s="27"/>
      <c r="K92" s="27"/>
      <c r="L92" s="28"/>
      <c r="M92" s="28"/>
      <c r="N92" s="27"/>
      <c r="O92" s="27"/>
      <c r="P92" s="28"/>
      <c r="Q92" s="27"/>
      <c r="R92" s="27"/>
      <c r="S92" s="72"/>
      <c r="T92" s="27"/>
    </row>
    <row r="93" spans="1:20" ht="15" customHeight="1" x14ac:dyDescent="0.25">
      <c r="A93" s="27"/>
      <c r="B93" s="27"/>
      <c r="C93" s="27"/>
      <c r="D93" s="27"/>
      <c r="E93" s="27"/>
      <c r="F93" s="28"/>
      <c r="G93" s="28"/>
      <c r="H93" s="27"/>
      <c r="I93" s="27"/>
      <c r="J93" s="27"/>
      <c r="K93" s="27"/>
      <c r="L93" s="28"/>
      <c r="M93" s="28"/>
      <c r="N93" s="27"/>
      <c r="O93" s="27"/>
      <c r="P93" s="28"/>
      <c r="Q93" s="27"/>
      <c r="R93" s="27"/>
      <c r="S93" s="72"/>
      <c r="T93" s="27"/>
    </row>
    <row r="94" spans="1:20" ht="15" customHeight="1" x14ac:dyDescent="0.25">
      <c r="A94" s="27"/>
      <c r="B94" s="27"/>
      <c r="C94" s="27"/>
      <c r="D94" s="27"/>
      <c r="E94" s="27"/>
      <c r="F94" s="28"/>
      <c r="G94" s="28"/>
      <c r="H94" s="27"/>
      <c r="I94" s="27"/>
      <c r="J94" s="27"/>
      <c r="K94" s="27"/>
      <c r="L94" s="28"/>
      <c r="M94" s="28"/>
      <c r="N94" s="27"/>
      <c r="O94" s="27"/>
      <c r="P94" s="28"/>
      <c r="Q94" s="27"/>
      <c r="R94" s="27"/>
      <c r="S94" s="72"/>
      <c r="T94" s="27"/>
    </row>
    <row r="95" spans="1:20" ht="15" customHeight="1" x14ac:dyDescent="0.25">
      <c r="A95" s="27"/>
      <c r="B95" s="27"/>
      <c r="C95" s="27"/>
      <c r="D95" s="27"/>
      <c r="E95" s="27"/>
      <c r="F95" s="28"/>
      <c r="G95" s="28"/>
      <c r="H95" s="27"/>
      <c r="I95" s="27"/>
      <c r="J95" s="27"/>
      <c r="K95" s="27"/>
      <c r="L95" s="28"/>
      <c r="M95" s="28"/>
      <c r="N95" s="27"/>
      <c r="O95" s="27"/>
      <c r="P95" s="28"/>
      <c r="Q95" s="27"/>
      <c r="R95" s="27"/>
      <c r="S95" s="72"/>
      <c r="T95" s="27"/>
    </row>
    <row r="96" spans="1:20" ht="15" customHeight="1" x14ac:dyDescent="0.25">
      <c r="A96" s="27"/>
      <c r="B96" s="27"/>
      <c r="C96" s="27"/>
      <c r="D96" s="27"/>
      <c r="E96" s="27"/>
      <c r="F96" s="28"/>
      <c r="G96" s="28"/>
      <c r="H96" s="27"/>
      <c r="I96" s="27"/>
      <c r="J96" s="27"/>
      <c r="K96" s="27"/>
      <c r="L96" s="28"/>
      <c r="M96" s="28"/>
      <c r="N96" s="27"/>
      <c r="O96" s="27"/>
      <c r="P96" s="28"/>
      <c r="Q96" s="27"/>
      <c r="R96" s="27"/>
      <c r="S96" s="72"/>
      <c r="T96" s="27"/>
    </row>
    <row r="97" spans="1:20" ht="15" customHeight="1" x14ac:dyDescent="0.25">
      <c r="A97" s="27"/>
      <c r="B97" s="27"/>
      <c r="C97" s="27"/>
      <c r="D97" s="27"/>
      <c r="E97" s="27"/>
      <c r="F97" s="28"/>
      <c r="G97" s="28"/>
      <c r="H97" s="27"/>
      <c r="I97" s="27"/>
      <c r="J97" s="27"/>
      <c r="K97" s="27"/>
      <c r="L97" s="28"/>
      <c r="M97" s="28"/>
      <c r="N97" s="27"/>
      <c r="O97" s="27"/>
      <c r="P97" s="28"/>
      <c r="Q97" s="27"/>
      <c r="R97" s="27"/>
      <c r="S97" s="72"/>
      <c r="T97" s="27"/>
    </row>
    <row r="98" spans="1:20" ht="15" customHeight="1" x14ac:dyDescent="0.25">
      <c r="A98" s="27"/>
      <c r="B98" s="27"/>
      <c r="C98" s="27"/>
      <c r="D98" s="27"/>
      <c r="E98" s="27"/>
      <c r="F98" s="28"/>
      <c r="G98" s="28"/>
      <c r="H98" s="27"/>
      <c r="I98" s="27"/>
      <c r="J98" s="27"/>
      <c r="K98" s="27"/>
      <c r="L98" s="28"/>
      <c r="M98" s="28"/>
      <c r="N98" s="27"/>
      <c r="O98" s="27"/>
      <c r="P98" s="28"/>
      <c r="Q98" s="27"/>
      <c r="R98" s="27"/>
      <c r="S98" s="72"/>
      <c r="T98" s="27"/>
    </row>
    <row r="99" spans="1:20" ht="15" customHeight="1" x14ac:dyDescent="0.25">
      <c r="A99" s="27"/>
      <c r="B99" s="27"/>
      <c r="C99" s="27"/>
      <c r="D99" s="27"/>
      <c r="E99" s="27"/>
      <c r="F99" s="28"/>
      <c r="G99" s="28"/>
      <c r="H99" s="27"/>
      <c r="I99" s="27"/>
      <c r="J99" s="27"/>
      <c r="K99" s="27"/>
      <c r="L99" s="28"/>
      <c r="M99" s="28"/>
      <c r="N99" s="27"/>
      <c r="O99" s="27"/>
      <c r="P99" s="28"/>
      <c r="Q99" s="27"/>
      <c r="R99" s="27"/>
      <c r="S99" s="72"/>
      <c r="T99" s="27"/>
    </row>
    <row r="100" spans="1:20" ht="15" customHeight="1" x14ac:dyDescent="0.25">
      <c r="A100" s="27"/>
      <c r="B100" s="27"/>
      <c r="C100" s="27"/>
      <c r="D100" s="27"/>
      <c r="E100" s="27"/>
      <c r="F100" s="28"/>
      <c r="G100" s="28"/>
      <c r="H100" s="27"/>
      <c r="I100" s="27"/>
      <c r="J100" s="27"/>
      <c r="K100" s="27"/>
      <c r="L100" s="28"/>
      <c r="M100" s="28"/>
      <c r="N100" s="27"/>
      <c r="O100" s="27"/>
      <c r="P100" s="28"/>
      <c r="Q100" s="27"/>
      <c r="R100" s="27"/>
      <c r="S100" s="72"/>
      <c r="T100" s="27"/>
    </row>
    <row r="101" spans="1:20" ht="15" customHeight="1" x14ac:dyDescent="0.25">
      <c r="A101" s="27"/>
      <c r="B101" s="27"/>
      <c r="C101" s="27"/>
      <c r="D101" s="27"/>
      <c r="E101" s="27"/>
      <c r="F101" s="28"/>
      <c r="G101" s="28"/>
      <c r="H101" s="27"/>
      <c r="I101" s="27"/>
      <c r="J101" s="27"/>
      <c r="K101" s="27"/>
      <c r="L101" s="28"/>
      <c r="M101" s="28"/>
      <c r="N101" s="27"/>
      <c r="O101" s="27"/>
      <c r="P101" s="28"/>
      <c r="Q101" s="27"/>
      <c r="R101" s="27"/>
      <c r="S101" s="72"/>
      <c r="T101" s="27"/>
    </row>
    <row r="102" spans="1:20" ht="15" customHeight="1" x14ac:dyDescent="0.25">
      <c r="A102" s="27"/>
      <c r="B102" s="27"/>
      <c r="C102" s="27"/>
      <c r="D102" s="27"/>
      <c r="E102" s="27"/>
      <c r="F102" s="28"/>
      <c r="G102" s="28"/>
      <c r="H102" s="27"/>
      <c r="I102" s="27"/>
      <c r="J102" s="27"/>
      <c r="K102" s="27"/>
      <c r="L102" s="28"/>
      <c r="M102" s="28"/>
      <c r="N102" s="27"/>
      <c r="O102" s="27"/>
      <c r="P102" s="28"/>
      <c r="Q102" s="27"/>
      <c r="R102" s="27"/>
      <c r="S102" s="72"/>
      <c r="T102" s="27"/>
    </row>
    <row r="103" spans="1:20" ht="15" customHeight="1" x14ac:dyDescent="0.25">
      <c r="A103" s="27"/>
      <c r="B103" s="27"/>
      <c r="C103" s="27"/>
      <c r="D103" s="27"/>
      <c r="E103" s="27"/>
      <c r="F103" s="28"/>
      <c r="G103" s="28"/>
      <c r="H103" s="27"/>
      <c r="I103" s="27"/>
      <c r="J103" s="27"/>
      <c r="K103" s="27"/>
      <c r="L103" s="28"/>
      <c r="M103" s="28"/>
      <c r="N103" s="27"/>
      <c r="O103" s="27"/>
      <c r="P103" s="28"/>
      <c r="Q103" s="27"/>
      <c r="R103" s="27"/>
      <c r="S103" s="72"/>
      <c r="T103" s="27"/>
    </row>
    <row r="104" spans="1:20" ht="15" customHeight="1" x14ac:dyDescent="0.25">
      <c r="A104" s="27"/>
      <c r="B104" s="27"/>
      <c r="C104" s="27"/>
      <c r="D104" s="27"/>
      <c r="E104" s="27"/>
      <c r="F104" s="28"/>
      <c r="G104" s="28"/>
      <c r="H104" s="27"/>
      <c r="I104" s="27"/>
      <c r="J104" s="27"/>
      <c r="K104" s="27"/>
      <c r="L104" s="28"/>
      <c r="M104" s="28"/>
      <c r="N104" s="27"/>
      <c r="O104" s="27"/>
      <c r="P104" s="28"/>
      <c r="Q104" s="27"/>
      <c r="R104" s="27"/>
      <c r="S104" s="72"/>
      <c r="T104" s="27"/>
    </row>
    <row r="105" spans="1:20" ht="15" customHeight="1" x14ac:dyDescent="0.25">
      <c r="A105" s="27"/>
      <c r="B105" s="27"/>
      <c r="C105" s="27"/>
      <c r="D105" s="27"/>
      <c r="E105" s="27"/>
      <c r="F105" s="28"/>
      <c r="G105" s="28"/>
      <c r="H105" s="27"/>
      <c r="I105" s="27"/>
      <c r="J105" s="27"/>
      <c r="K105" s="27"/>
      <c r="L105" s="28"/>
      <c r="M105" s="28"/>
      <c r="N105" s="27"/>
      <c r="O105" s="27"/>
      <c r="P105" s="28"/>
      <c r="Q105" s="27"/>
      <c r="R105" s="27"/>
      <c r="S105" s="72"/>
      <c r="T105" s="27"/>
    </row>
    <row r="106" spans="1:20" ht="15" customHeight="1" x14ac:dyDescent="0.25">
      <c r="A106" s="27"/>
      <c r="B106" s="27"/>
      <c r="C106" s="27"/>
      <c r="D106" s="27"/>
      <c r="E106" s="27"/>
      <c r="F106" s="28"/>
      <c r="G106" s="28"/>
      <c r="H106" s="27"/>
      <c r="I106" s="27"/>
      <c r="J106" s="27"/>
      <c r="K106" s="27"/>
      <c r="L106" s="28"/>
      <c r="M106" s="28"/>
      <c r="N106" s="27"/>
      <c r="O106" s="27"/>
      <c r="P106" s="28"/>
      <c r="Q106" s="27"/>
      <c r="R106" s="27"/>
      <c r="S106" s="72"/>
      <c r="T106" s="27"/>
    </row>
    <row r="107" spans="1:20" ht="15" customHeight="1" x14ac:dyDescent="0.25">
      <c r="A107" s="27"/>
      <c r="B107" s="27"/>
      <c r="C107" s="27"/>
      <c r="D107" s="27"/>
      <c r="E107" s="27"/>
      <c r="F107" s="28"/>
      <c r="G107" s="28"/>
      <c r="H107" s="27"/>
      <c r="I107" s="27"/>
      <c r="J107" s="27"/>
      <c r="K107" s="27"/>
      <c r="L107" s="28"/>
      <c r="M107" s="28"/>
      <c r="N107" s="27"/>
      <c r="O107" s="27"/>
      <c r="P107" s="28"/>
      <c r="Q107" s="27"/>
      <c r="R107" s="27"/>
      <c r="S107" s="72"/>
      <c r="T107" s="27"/>
    </row>
    <row r="108" spans="1:20" ht="15" customHeight="1" x14ac:dyDescent="0.25">
      <c r="A108" s="27"/>
      <c r="B108" s="27"/>
      <c r="C108" s="27"/>
      <c r="D108" s="27"/>
      <c r="E108" s="27"/>
      <c r="F108" s="28"/>
      <c r="G108" s="28"/>
      <c r="H108" s="27"/>
      <c r="I108" s="27"/>
      <c r="J108" s="27"/>
      <c r="K108" s="27"/>
      <c r="L108" s="28"/>
      <c r="M108" s="28"/>
      <c r="N108" s="27"/>
      <c r="O108" s="27"/>
      <c r="P108" s="28"/>
      <c r="Q108" s="27"/>
      <c r="R108" s="27"/>
      <c r="S108" s="72"/>
      <c r="T108" s="27"/>
    </row>
    <row r="109" spans="1:20" ht="15" customHeight="1" x14ac:dyDescent="0.25">
      <c r="A109" s="27"/>
      <c r="B109" s="27"/>
      <c r="C109" s="27"/>
      <c r="D109" s="27"/>
      <c r="E109" s="27"/>
      <c r="F109" s="28"/>
      <c r="G109" s="28"/>
      <c r="H109" s="27"/>
      <c r="I109" s="27"/>
      <c r="J109" s="27"/>
      <c r="K109" s="27"/>
      <c r="L109" s="28"/>
      <c r="M109" s="28"/>
      <c r="N109" s="27"/>
      <c r="O109" s="27"/>
      <c r="P109" s="28"/>
      <c r="Q109" s="27"/>
      <c r="R109" s="27"/>
      <c r="S109" s="72"/>
      <c r="T109" s="27"/>
    </row>
    <row r="110" spans="1:20" ht="15" customHeight="1" x14ac:dyDescent="0.25">
      <c r="A110" s="27"/>
      <c r="B110" s="27"/>
      <c r="C110" s="27"/>
      <c r="D110" s="27"/>
      <c r="E110" s="27"/>
      <c r="F110" s="28"/>
      <c r="G110" s="28"/>
      <c r="H110" s="27"/>
      <c r="I110" s="27"/>
      <c r="J110" s="27"/>
      <c r="K110" s="27"/>
      <c r="L110" s="28"/>
      <c r="M110" s="28"/>
      <c r="N110" s="27"/>
      <c r="O110" s="27"/>
      <c r="P110" s="28"/>
      <c r="Q110" s="27"/>
      <c r="R110" s="27"/>
      <c r="S110" s="72"/>
      <c r="T110" s="27"/>
    </row>
    <row r="111" spans="1:20" ht="15" customHeight="1" x14ac:dyDescent="0.25">
      <c r="A111" s="27"/>
      <c r="B111" s="27"/>
      <c r="C111" s="27"/>
      <c r="D111" s="27"/>
      <c r="E111" s="27"/>
      <c r="F111" s="28"/>
      <c r="G111" s="28"/>
      <c r="H111" s="27"/>
      <c r="I111" s="27"/>
      <c r="J111" s="27"/>
      <c r="K111" s="27"/>
      <c r="L111" s="28"/>
      <c r="M111" s="28"/>
      <c r="N111" s="27"/>
      <c r="O111" s="27"/>
      <c r="P111" s="28"/>
      <c r="Q111" s="27"/>
      <c r="R111" s="27"/>
      <c r="S111" s="72"/>
      <c r="T111" s="27"/>
    </row>
    <row r="112" spans="1:20" ht="15" customHeight="1" x14ac:dyDescent="0.25">
      <c r="A112" s="27"/>
      <c r="B112" s="27"/>
      <c r="C112" s="27"/>
      <c r="D112" s="27"/>
      <c r="E112" s="27"/>
      <c r="F112" s="28"/>
      <c r="G112" s="28"/>
      <c r="H112" s="27"/>
      <c r="I112" s="27"/>
      <c r="J112" s="27"/>
      <c r="K112" s="27"/>
      <c r="L112" s="28"/>
      <c r="M112" s="28"/>
      <c r="N112" s="27"/>
      <c r="O112" s="27"/>
      <c r="P112" s="28"/>
      <c r="Q112" s="27"/>
      <c r="R112" s="27"/>
      <c r="S112" s="72"/>
      <c r="T112" s="27"/>
    </row>
    <row r="113" spans="1:20" ht="15" customHeight="1" x14ac:dyDescent="0.25">
      <c r="A113" s="27"/>
      <c r="B113" s="27"/>
      <c r="C113" s="27"/>
      <c r="D113" s="27"/>
      <c r="E113" s="27"/>
      <c r="F113" s="28"/>
      <c r="G113" s="28"/>
      <c r="H113" s="27"/>
      <c r="I113" s="27"/>
      <c r="J113" s="27"/>
      <c r="K113" s="27"/>
      <c r="L113" s="28"/>
      <c r="M113" s="28"/>
      <c r="N113" s="27"/>
      <c r="O113" s="27"/>
      <c r="P113" s="28"/>
      <c r="Q113" s="27"/>
      <c r="R113" s="27"/>
      <c r="S113" s="72"/>
      <c r="T113" s="27"/>
    </row>
    <row r="114" spans="1:20" ht="15" customHeight="1" x14ac:dyDescent="0.25">
      <c r="A114" s="27"/>
      <c r="B114" s="27"/>
      <c r="C114" s="27"/>
      <c r="D114" s="27"/>
      <c r="E114" s="27"/>
      <c r="F114" s="28"/>
      <c r="G114" s="28"/>
      <c r="H114" s="27"/>
      <c r="I114" s="27"/>
      <c r="J114" s="27"/>
      <c r="K114" s="27"/>
      <c r="L114" s="28"/>
      <c r="M114" s="28"/>
      <c r="N114" s="27"/>
      <c r="O114" s="27"/>
      <c r="P114" s="28"/>
      <c r="Q114" s="27"/>
      <c r="R114" s="27"/>
      <c r="S114" s="72"/>
      <c r="T114" s="27"/>
    </row>
    <row r="115" spans="1:20" ht="15" customHeight="1" x14ac:dyDescent="0.25">
      <c r="A115" s="27"/>
      <c r="B115" s="27"/>
      <c r="C115" s="27"/>
      <c r="D115" s="27"/>
      <c r="E115" s="27"/>
      <c r="F115" s="28"/>
      <c r="G115" s="28"/>
      <c r="H115" s="27"/>
      <c r="I115" s="27"/>
      <c r="J115" s="27"/>
      <c r="K115" s="27"/>
      <c r="L115" s="28"/>
      <c r="M115" s="28"/>
      <c r="N115" s="27"/>
      <c r="O115" s="27"/>
      <c r="P115" s="28"/>
      <c r="Q115" s="27"/>
      <c r="R115" s="27"/>
      <c r="S115" s="72"/>
      <c r="T115" s="27"/>
    </row>
    <row r="116" spans="1:20" ht="15" customHeight="1" x14ac:dyDescent="0.25">
      <c r="A116" s="27"/>
      <c r="B116" s="27"/>
      <c r="C116" s="27"/>
      <c r="D116" s="27"/>
      <c r="E116" s="27"/>
      <c r="F116" s="28"/>
      <c r="G116" s="28"/>
      <c r="H116" s="27"/>
      <c r="I116" s="27"/>
      <c r="J116" s="27"/>
      <c r="K116" s="27"/>
      <c r="L116" s="28"/>
      <c r="M116" s="28"/>
      <c r="N116" s="27"/>
      <c r="O116" s="27"/>
      <c r="P116" s="28"/>
      <c r="Q116" s="27"/>
      <c r="R116" s="27"/>
      <c r="S116" s="72"/>
      <c r="T116" s="27"/>
    </row>
    <row r="117" spans="1:20" ht="15" customHeight="1" x14ac:dyDescent="0.25">
      <c r="A117" s="27"/>
      <c r="B117" s="27"/>
      <c r="C117" s="27"/>
      <c r="D117" s="27"/>
      <c r="E117" s="27"/>
      <c r="F117" s="28"/>
      <c r="G117" s="28"/>
      <c r="H117" s="27"/>
      <c r="I117" s="27"/>
      <c r="J117" s="27"/>
      <c r="K117" s="27"/>
      <c r="L117" s="28"/>
      <c r="M117" s="28"/>
      <c r="N117" s="27"/>
      <c r="O117" s="27"/>
      <c r="P117" s="28"/>
      <c r="Q117" s="27"/>
      <c r="R117" s="27"/>
      <c r="S117" s="72"/>
      <c r="T117" s="27"/>
    </row>
    <row r="118" spans="1:20" ht="15" customHeight="1" x14ac:dyDescent="0.25">
      <c r="A118" s="27"/>
      <c r="B118" s="27"/>
      <c r="C118" s="27"/>
      <c r="D118" s="27"/>
      <c r="E118" s="27"/>
      <c r="F118" s="28"/>
      <c r="G118" s="28"/>
      <c r="H118" s="27"/>
      <c r="I118" s="27"/>
      <c r="J118" s="27"/>
      <c r="K118" s="27"/>
      <c r="L118" s="28"/>
      <c r="M118" s="28"/>
      <c r="N118" s="27"/>
      <c r="O118" s="27"/>
      <c r="P118" s="28"/>
      <c r="Q118" s="27"/>
      <c r="R118" s="27"/>
      <c r="S118" s="72"/>
      <c r="T118" s="27"/>
    </row>
    <row r="119" spans="1:20" ht="15" customHeight="1" x14ac:dyDescent="0.25">
      <c r="A119" s="27"/>
      <c r="B119" s="27"/>
      <c r="C119" s="27"/>
      <c r="D119" s="27"/>
      <c r="E119" s="27"/>
      <c r="F119" s="28"/>
      <c r="G119" s="28"/>
      <c r="H119" s="27"/>
      <c r="I119" s="27"/>
      <c r="J119" s="27"/>
      <c r="K119" s="27"/>
      <c r="L119" s="28"/>
      <c r="M119" s="28"/>
      <c r="N119" s="27"/>
      <c r="O119" s="27"/>
      <c r="P119" s="28"/>
      <c r="Q119" s="27"/>
      <c r="R119" s="27"/>
      <c r="S119" s="72"/>
      <c r="T119" s="27"/>
    </row>
    <row r="120" spans="1:20" ht="15" customHeight="1" x14ac:dyDescent="0.25">
      <c r="A120" s="27"/>
      <c r="B120" s="27"/>
      <c r="C120" s="27"/>
      <c r="D120" s="27"/>
      <c r="E120" s="27"/>
      <c r="F120" s="28"/>
      <c r="G120" s="28"/>
      <c r="H120" s="27"/>
      <c r="I120" s="27"/>
      <c r="J120" s="27"/>
      <c r="K120" s="27"/>
      <c r="L120" s="28"/>
      <c r="M120" s="28"/>
      <c r="N120" s="27"/>
      <c r="O120" s="27"/>
      <c r="P120" s="28"/>
      <c r="Q120" s="27"/>
      <c r="R120" s="27"/>
      <c r="S120" s="72"/>
      <c r="T120" s="27"/>
    </row>
    <row r="121" spans="1:20" ht="15" customHeight="1" x14ac:dyDescent="0.25">
      <c r="A121" s="27"/>
      <c r="B121" s="27"/>
      <c r="C121" s="27"/>
      <c r="D121" s="27"/>
      <c r="E121" s="27"/>
      <c r="F121" s="28"/>
      <c r="G121" s="28"/>
      <c r="H121" s="27"/>
      <c r="I121" s="27"/>
      <c r="J121" s="27"/>
      <c r="K121" s="27"/>
      <c r="L121" s="28"/>
      <c r="M121" s="28"/>
      <c r="N121" s="27"/>
      <c r="O121" s="27"/>
      <c r="P121" s="28"/>
      <c r="Q121" s="27"/>
      <c r="R121" s="27"/>
      <c r="S121" s="72"/>
      <c r="T121" s="27"/>
    </row>
    <row r="122" spans="1:20" ht="15" customHeight="1" x14ac:dyDescent="0.25">
      <c r="A122" s="27"/>
      <c r="B122" s="27"/>
      <c r="C122" s="27"/>
      <c r="D122" s="27"/>
      <c r="E122" s="27"/>
      <c r="F122" s="28"/>
      <c r="G122" s="28"/>
      <c r="H122" s="27"/>
      <c r="I122" s="27"/>
      <c r="J122" s="27"/>
      <c r="K122" s="27"/>
      <c r="L122" s="28"/>
      <c r="M122" s="28"/>
      <c r="N122" s="27"/>
      <c r="O122" s="27"/>
      <c r="P122" s="28"/>
      <c r="Q122" s="27"/>
      <c r="R122" s="27"/>
      <c r="S122" s="72"/>
      <c r="T122" s="27"/>
    </row>
    <row r="123" spans="1:20" ht="15" customHeight="1" x14ac:dyDescent="0.25">
      <c r="A123" s="27"/>
      <c r="B123" s="27"/>
      <c r="C123" s="27"/>
      <c r="D123" s="27"/>
      <c r="E123" s="27"/>
      <c r="F123" s="28"/>
      <c r="G123" s="28"/>
      <c r="H123" s="27"/>
      <c r="I123" s="27"/>
      <c r="J123" s="27"/>
      <c r="K123" s="27"/>
      <c r="L123" s="28"/>
      <c r="M123" s="28"/>
      <c r="N123" s="27"/>
      <c r="O123" s="27"/>
      <c r="P123" s="28"/>
      <c r="Q123" s="27"/>
      <c r="R123" s="27"/>
      <c r="S123" s="72"/>
      <c r="T123" s="27"/>
    </row>
    <row r="124" spans="1:20" ht="15" customHeight="1" x14ac:dyDescent="0.25">
      <c r="A124" s="27"/>
      <c r="B124" s="27"/>
      <c r="C124" s="27"/>
      <c r="D124" s="27"/>
      <c r="E124" s="27"/>
      <c r="F124" s="28"/>
      <c r="G124" s="28"/>
      <c r="H124" s="27"/>
      <c r="I124" s="27"/>
      <c r="J124" s="27"/>
      <c r="K124" s="27"/>
      <c r="L124" s="28"/>
      <c r="M124" s="28"/>
      <c r="N124" s="27"/>
      <c r="O124" s="27"/>
      <c r="P124" s="28"/>
      <c r="Q124" s="27"/>
      <c r="R124" s="27"/>
      <c r="S124" s="72"/>
      <c r="T124" s="27"/>
    </row>
    <row r="125" spans="1:20" ht="15" customHeight="1" x14ac:dyDescent="0.25">
      <c r="A125" s="27"/>
      <c r="B125" s="27"/>
      <c r="C125" s="27"/>
      <c r="D125" s="27"/>
      <c r="E125" s="27"/>
      <c r="F125" s="28"/>
      <c r="G125" s="28"/>
      <c r="H125" s="27"/>
      <c r="I125" s="27"/>
      <c r="J125" s="27"/>
      <c r="K125" s="27"/>
      <c r="L125" s="28"/>
      <c r="M125" s="28"/>
      <c r="N125" s="27"/>
      <c r="O125" s="27"/>
      <c r="P125" s="28"/>
      <c r="Q125" s="27"/>
      <c r="R125" s="27"/>
      <c r="S125" s="72"/>
      <c r="T125" s="27"/>
    </row>
    <row r="126" spans="1:20" ht="15" customHeight="1" x14ac:dyDescent="0.25">
      <c r="A126" s="27"/>
      <c r="B126" s="27"/>
      <c r="C126" s="27"/>
      <c r="D126" s="27"/>
      <c r="E126" s="27"/>
      <c r="F126" s="28"/>
      <c r="G126" s="28"/>
      <c r="H126" s="27"/>
      <c r="I126" s="27"/>
      <c r="J126" s="27"/>
      <c r="K126" s="27"/>
      <c r="L126" s="28"/>
      <c r="M126" s="28"/>
      <c r="N126" s="27"/>
      <c r="O126" s="27"/>
      <c r="P126" s="28"/>
      <c r="Q126" s="27"/>
      <c r="R126" s="27"/>
      <c r="S126" s="72"/>
      <c r="T126" s="27"/>
    </row>
    <row r="127" spans="1:20" ht="15" customHeight="1" x14ac:dyDescent="0.25">
      <c r="A127" s="27"/>
      <c r="B127" s="27"/>
      <c r="C127" s="27"/>
      <c r="D127" s="27"/>
      <c r="E127" s="27"/>
      <c r="F127" s="28"/>
      <c r="G127" s="28"/>
      <c r="H127" s="27"/>
      <c r="I127" s="27"/>
      <c r="J127" s="27"/>
      <c r="K127" s="27"/>
      <c r="L127" s="28"/>
      <c r="M127" s="28"/>
      <c r="N127" s="27"/>
      <c r="O127" s="27"/>
      <c r="P127" s="28"/>
      <c r="Q127" s="27"/>
      <c r="R127" s="27"/>
      <c r="S127" s="72"/>
      <c r="T127" s="27"/>
    </row>
    <row r="128" spans="1:20" ht="15" customHeight="1" x14ac:dyDescent="0.25">
      <c r="A128" s="27"/>
      <c r="B128" s="27"/>
      <c r="C128" s="27"/>
      <c r="D128" s="27"/>
      <c r="E128" s="27"/>
      <c r="F128" s="28"/>
      <c r="G128" s="28"/>
      <c r="H128" s="27"/>
      <c r="I128" s="27"/>
      <c r="J128" s="27"/>
      <c r="K128" s="27"/>
      <c r="L128" s="28"/>
      <c r="M128" s="28"/>
      <c r="N128" s="27"/>
      <c r="O128" s="27"/>
      <c r="P128" s="28"/>
      <c r="Q128" s="27"/>
      <c r="R128" s="27"/>
      <c r="S128" s="72"/>
      <c r="T128" s="27"/>
    </row>
    <row r="129" spans="1:20" ht="15" customHeight="1" x14ac:dyDescent="0.25">
      <c r="A129" s="27"/>
      <c r="B129" s="27"/>
      <c r="C129" s="27"/>
      <c r="D129" s="27"/>
      <c r="E129" s="27"/>
      <c r="F129" s="28"/>
      <c r="G129" s="28"/>
      <c r="H129" s="27"/>
      <c r="I129" s="27"/>
      <c r="J129" s="27"/>
      <c r="K129" s="27"/>
      <c r="L129" s="28"/>
      <c r="M129" s="28"/>
      <c r="N129" s="27"/>
      <c r="O129" s="27"/>
      <c r="P129" s="28"/>
      <c r="Q129" s="27"/>
      <c r="R129" s="27"/>
      <c r="S129" s="72"/>
      <c r="T129" s="27"/>
    </row>
    <row r="130" spans="1:20" ht="15" customHeight="1" x14ac:dyDescent="0.25">
      <c r="A130" s="27"/>
      <c r="B130" s="27"/>
      <c r="C130" s="27"/>
      <c r="D130" s="27"/>
      <c r="E130" s="27"/>
      <c r="F130" s="28"/>
      <c r="G130" s="28"/>
      <c r="H130" s="27"/>
      <c r="I130" s="27"/>
      <c r="J130" s="27"/>
      <c r="K130" s="27"/>
      <c r="L130" s="28"/>
      <c r="M130" s="28"/>
      <c r="N130" s="27"/>
      <c r="O130" s="27"/>
      <c r="P130" s="28"/>
      <c r="Q130" s="27"/>
      <c r="R130" s="27"/>
      <c r="S130" s="72"/>
      <c r="T130" s="27"/>
    </row>
    <row r="131" spans="1:20" ht="15" customHeight="1" x14ac:dyDescent="0.25">
      <c r="A131" s="27"/>
      <c r="B131" s="27"/>
      <c r="C131" s="27"/>
      <c r="D131" s="27"/>
      <c r="E131" s="27"/>
      <c r="F131" s="28"/>
      <c r="G131" s="28"/>
      <c r="H131" s="27"/>
      <c r="I131" s="27"/>
      <c r="J131" s="27"/>
      <c r="K131" s="27"/>
      <c r="L131" s="28"/>
      <c r="M131" s="28"/>
      <c r="N131" s="27"/>
      <c r="O131" s="27"/>
      <c r="P131" s="28"/>
      <c r="Q131" s="27"/>
      <c r="R131" s="27"/>
      <c r="S131" s="72"/>
      <c r="T131" s="27"/>
    </row>
    <row r="132" spans="1:20" ht="15" customHeight="1" x14ac:dyDescent="0.25">
      <c r="A132" s="27"/>
      <c r="B132" s="27"/>
      <c r="C132" s="27"/>
      <c r="D132" s="27"/>
      <c r="E132" s="27"/>
      <c r="F132" s="28"/>
      <c r="G132" s="28"/>
      <c r="H132" s="27"/>
      <c r="I132" s="27"/>
      <c r="J132" s="27"/>
      <c r="K132" s="27"/>
      <c r="L132" s="28"/>
      <c r="M132" s="28"/>
      <c r="N132" s="27"/>
      <c r="O132" s="27"/>
      <c r="P132" s="28"/>
      <c r="Q132" s="27"/>
      <c r="R132" s="27"/>
      <c r="S132" s="72"/>
      <c r="T132" s="27"/>
    </row>
    <row r="133" spans="1:20" ht="15" customHeight="1" x14ac:dyDescent="0.25">
      <c r="A133" s="27"/>
      <c r="B133" s="27"/>
      <c r="C133" s="27"/>
      <c r="D133" s="27"/>
      <c r="E133" s="27"/>
      <c r="F133" s="28"/>
      <c r="G133" s="28"/>
      <c r="H133" s="27"/>
      <c r="I133" s="27"/>
      <c r="J133" s="27"/>
      <c r="K133" s="27"/>
      <c r="L133" s="28"/>
      <c r="M133" s="28"/>
      <c r="N133" s="27"/>
      <c r="O133" s="27"/>
      <c r="P133" s="28"/>
      <c r="Q133" s="27"/>
      <c r="R133" s="27"/>
      <c r="S133" s="72"/>
      <c r="T133" s="27"/>
    </row>
    <row r="134" spans="1:20" ht="15" customHeight="1" x14ac:dyDescent="0.25">
      <c r="A134" s="27"/>
      <c r="B134" s="27"/>
      <c r="C134" s="27"/>
      <c r="D134" s="27"/>
      <c r="E134" s="27"/>
      <c r="F134" s="28"/>
      <c r="G134" s="28"/>
      <c r="H134" s="27"/>
      <c r="I134" s="27"/>
      <c r="J134" s="27"/>
      <c r="K134" s="27"/>
      <c r="L134" s="28"/>
      <c r="M134" s="28"/>
      <c r="N134" s="27"/>
      <c r="O134" s="27"/>
      <c r="P134" s="28"/>
      <c r="Q134" s="27"/>
      <c r="R134" s="27"/>
      <c r="S134" s="72"/>
      <c r="T134" s="27"/>
    </row>
    <row r="135" spans="1:20" ht="15" customHeight="1" x14ac:dyDescent="0.25">
      <c r="A135" s="27"/>
      <c r="B135" s="27"/>
      <c r="C135" s="27"/>
      <c r="D135" s="27"/>
      <c r="E135" s="27"/>
      <c r="F135" s="28"/>
      <c r="G135" s="28"/>
      <c r="H135" s="27"/>
      <c r="I135" s="27"/>
      <c r="J135" s="27"/>
      <c r="K135" s="27"/>
      <c r="L135" s="28"/>
      <c r="M135" s="28"/>
      <c r="N135" s="27"/>
      <c r="O135" s="27"/>
      <c r="P135" s="28"/>
      <c r="Q135" s="27"/>
      <c r="R135" s="27"/>
      <c r="S135" s="72"/>
      <c r="T135" s="27"/>
    </row>
    <row r="136" spans="1:20" ht="15" customHeight="1" x14ac:dyDescent="0.25">
      <c r="A136" s="27"/>
      <c r="B136" s="27"/>
      <c r="C136" s="27"/>
      <c r="D136" s="27"/>
      <c r="E136" s="27"/>
      <c r="F136" s="28"/>
      <c r="G136" s="28"/>
      <c r="H136" s="27"/>
      <c r="I136" s="27"/>
      <c r="J136" s="27"/>
      <c r="K136" s="27"/>
      <c r="L136" s="28"/>
      <c r="M136" s="28"/>
      <c r="N136" s="27"/>
      <c r="O136" s="27"/>
      <c r="P136" s="28"/>
      <c r="Q136" s="27"/>
      <c r="R136" s="27"/>
      <c r="S136" s="72"/>
      <c r="T136" s="27"/>
    </row>
    <row r="137" spans="1:20" ht="15" customHeight="1" x14ac:dyDescent="0.25">
      <c r="A137" s="27"/>
      <c r="B137" s="27"/>
      <c r="C137" s="27"/>
      <c r="D137" s="27"/>
      <c r="E137" s="27"/>
      <c r="F137" s="28"/>
      <c r="G137" s="28"/>
      <c r="H137" s="27"/>
      <c r="I137" s="27"/>
      <c r="J137" s="27"/>
      <c r="K137" s="27"/>
      <c r="L137" s="28"/>
      <c r="M137" s="28"/>
      <c r="N137" s="27"/>
      <c r="O137" s="27"/>
      <c r="P137" s="28"/>
      <c r="Q137" s="27"/>
      <c r="R137" s="27"/>
      <c r="S137" s="72"/>
      <c r="T137" s="27"/>
    </row>
    <row r="138" spans="1:20" ht="15" customHeight="1" x14ac:dyDescent="0.25">
      <c r="A138" s="27"/>
      <c r="B138" s="27"/>
      <c r="C138" s="27"/>
      <c r="D138" s="27"/>
      <c r="E138" s="27"/>
      <c r="F138" s="28"/>
      <c r="G138" s="28"/>
      <c r="H138" s="27"/>
      <c r="I138" s="27"/>
      <c r="J138" s="27"/>
      <c r="K138" s="27"/>
      <c r="L138" s="28"/>
      <c r="M138" s="28"/>
      <c r="N138" s="27"/>
      <c r="O138" s="27"/>
      <c r="P138" s="28"/>
      <c r="Q138" s="27"/>
      <c r="R138" s="27"/>
      <c r="S138" s="72"/>
      <c r="T138" s="27"/>
    </row>
    <row r="139" spans="1:20" ht="15" customHeight="1" x14ac:dyDescent="0.25">
      <c r="A139" s="27"/>
      <c r="B139" s="27"/>
      <c r="C139" s="27"/>
      <c r="D139" s="27"/>
      <c r="E139" s="27"/>
      <c r="F139" s="28"/>
      <c r="G139" s="28"/>
      <c r="H139" s="27"/>
      <c r="I139" s="27"/>
      <c r="J139" s="27"/>
      <c r="K139" s="27"/>
      <c r="L139" s="28"/>
      <c r="M139" s="28"/>
      <c r="N139" s="27"/>
      <c r="O139" s="27"/>
      <c r="P139" s="28"/>
      <c r="Q139" s="27"/>
      <c r="R139" s="27"/>
      <c r="S139" s="72"/>
      <c r="T139" s="27"/>
    </row>
    <row r="140" spans="1:20" ht="15" customHeight="1" x14ac:dyDescent="0.25">
      <c r="A140" s="27"/>
      <c r="B140" s="27"/>
      <c r="C140" s="27"/>
      <c r="D140" s="27"/>
      <c r="E140" s="27"/>
      <c r="F140" s="28"/>
      <c r="G140" s="28"/>
      <c r="H140" s="27"/>
      <c r="I140" s="27"/>
      <c r="J140" s="27"/>
      <c r="K140" s="27"/>
      <c r="L140" s="28"/>
      <c r="M140" s="28"/>
      <c r="N140" s="27"/>
      <c r="O140" s="27"/>
      <c r="P140" s="28"/>
      <c r="Q140" s="27"/>
      <c r="R140" s="27"/>
      <c r="S140" s="72"/>
      <c r="T140" s="27"/>
    </row>
    <row r="141" spans="1:20" ht="15" customHeight="1" x14ac:dyDescent="0.25">
      <c r="A141" s="27"/>
      <c r="B141" s="27"/>
      <c r="C141" s="27"/>
      <c r="D141" s="27"/>
      <c r="E141" s="27"/>
      <c r="F141" s="28"/>
      <c r="G141" s="28"/>
      <c r="H141" s="27"/>
      <c r="I141" s="27"/>
      <c r="J141" s="27"/>
      <c r="K141" s="27"/>
      <c r="L141" s="28"/>
      <c r="M141" s="28"/>
      <c r="N141" s="27"/>
      <c r="O141" s="27"/>
      <c r="P141" s="28"/>
      <c r="Q141" s="27"/>
      <c r="R141" s="27"/>
      <c r="S141" s="72"/>
      <c r="T141" s="27"/>
    </row>
    <row r="142" spans="1:20" ht="15" customHeight="1" x14ac:dyDescent="0.25">
      <c r="A142" s="27"/>
      <c r="B142" s="27"/>
      <c r="C142" s="27"/>
      <c r="D142" s="27"/>
      <c r="E142" s="27"/>
      <c r="F142" s="28"/>
      <c r="G142" s="28"/>
      <c r="H142" s="27"/>
      <c r="I142" s="27"/>
      <c r="J142" s="27"/>
      <c r="K142" s="27"/>
      <c r="L142" s="28"/>
      <c r="M142" s="28"/>
      <c r="N142" s="27"/>
      <c r="O142" s="27"/>
      <c r="P142" s="28"/>
      <c r="Q142" s="27"/>
      <c r="R142" s="27"/>
      <c r="S142" s="72"/>
      <c r="T142" s="27"/>
    </row>
    <row r="143" spans="1:20" ht="15" customHeight="1" x14ac:dyDescent="0.25">
      <c r="A143" s="27"/>
      <c r="B143" s="27"/>
      <c r="C143" s="27"/>
      <c r="D143" s="27"/>
      <c r="E143" s="27"/>
      <c r="F143" s="28"/>
      <c r="G143" s="28"/>
      <c r="H143" s="27"/>
      <c r="I143" s="27"/>
      <c r="J143" s="27"/>
      <c r="K143" s="27"/>
      <c r="L143" s="28"/>
      <c r="M143" s="28"/>
      <c r="N143" s="27"/>
      <c r="O143" s="27"/>
      <c r="P143" s="28"/>
      <c r="Q143" s="27"/>
      <c r="R143" s="27"/>
      <c r="S143" s="72"/>
      <c r="T143" s="27"/>
    </row>
    <row r="144" spans="1:20" ht="15" customHeight="1" x14ac:dyDescent="0.25">
      <c r="A144" s="27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8"/>
      <c r="M144" s="28"/>
      <c r="N144" s="27"/>
      <c r="O144" s="27"/>
      <c r="P144" s="28"/>
      <c r="Q144" s="27"/>
      <c r="R144" s="27"/>
      <c r="S144" s="72"/>
      <c r="T144" s="27"/>
    </row>
    <row r="145" spans="1:20" ht="15" customHeight="1" x14ac:dyDescent="0.25">
      <c r="A145" s="27"/>
      <c r="B145" s="27"/>
      <c r="C145" s="27"/>
      <c r="D145" s="27"/>
      <c r="E145" s="27"/>
      <c r="F145" s="28"/>
      <c r="G145" s="28"/>
      <c r="H145" s="27"/>
      <c r="I145" s="27"/>
      <c r="J145" s="27"/>
      <c r="K145" s="27"/>
      <c r="L145" s="28"/>
      <c r="M145" s="28"/>
      <c r="N145" s="27"/>
      <c r="O145" s="27"/>
      <c r="P145" s="28"/>
      <c r="Q145" s="27"/>
      <c r="R145" s="27"/>
      <c r="S145" s="72"/>
      <c r="T145" s="27"/>
    </row>
    <row r="146" spans="1:20" ht="15" customHeight="1" x14ac:dyDescent="0.25">
      <c r="A146" s="27"/>
      <c r="B146" s="27"/>
      <c r="C146" s="27"/>
      <c r="D146" s="27"/>
      <c r="E146" s="27"/>
      <c r="F146" s="28"/>
      <c r="G146" s="28"/>
      <c r="H146" s="27"/>
      <c r="I146" s="27"/>
      <c r="J146" s="27"/>
      <c r="K146" s="27"/>
      <c r="L146" s="28"/>
      <c r="M146" s="28"/>
      <c r="N146" s="27"/>
      <c r="O146" s="27"/>
      <c r="P146" s="28"/>
      <c r="Q146" s="27"/>
      <c r="R146" s="27"/>
      <c r="S146" s="72"/>
      <c r="T146" s="27"/>
    </row>
    <row r="147" spans="1:20" ht="15" customHeight="1" x14ac:dyDescent="0.25">
      <c r="A147" s="27"/>
      <c r="B147" s="27"/>
      <c r="C147" s="27"/>
      <c r="D147" s="27"/>
      <c r="E147" s="27"/>
      <c r="F147" s="28"/>
      <c r="G147" s="28"/>
      <c r="H147" s="27"/>
      <c r="I147" s="27"/>
      <c r="J147" s="27"/>
      <c r="K147" s="27"/>
      <c r="L147" s="28"/>
      <c r="M147" s="28"/>
      <c r="N147" s="27"/>
      <c r="O147" s="27"/>
      <c r="P147" s="28"/>
      <c r="Q147" s="27"/>
      <c r="R147" s="27"/>
      <c r="S147" s="72"/>
      <c r="T147" s="27"/>
    </row>
    <row r="148" spans="1:20" ht="15" customHeight="1" x14ac:dyDescent="0.25">
      <c r="A148" s="27"/>
      <c r="B148" s="27"/>
      <c r="C148" s="27"/>
      <c r="D148" s="27"/>
      <c r="E148" s="27"/>
      <c r="F148" s="28"/>
      <c r="G148" s="28"/>
      <c r="H148" s="27"/>
      <c r="I148" s="27"/>
      <c r="J148" s="27"/>
      <c r="K148" s="27"/>
      <c r="L148" s="28"/>
      <c r="M148" s="28"/>
      <c r="N148" s="27"/>
      <c r="O148" s="27"/>
      <c r="P148" s="28"/>
      <c r="Q148" s="27"/>
      <c r="R148" s="27"/>
      <c r="S148" s="72"/>
      <c r="T148" s="27"/>
    </row>
    <row r="149" spans="1:20" ht="15" customHeight="1" x14ac:dyDescent="0.25">
      <c r="A149" s="27"/>
      <c r="B149" s="27"/>
      <c r="C149" s="27"/>
      <c r="D149" s="27"/>
      <c r="E149" s="27"/>
      <c r="F149" s="28"/>
      <c r="G149" s="28"/>
      <c r="H149" s="27"/>
      <c r="I149" s="27"/>
      <c r="J149" s="27"/>
      <c r="K149" s="27"/>
      <c r="L149" s="28"/>
      <c r="M149" s="28"/>
      <c r="N149" s="27"/>
      <c r="O149" s="27"/>
      <c r="P149" s="28"/>
      <c r="Q149" s="27"/>
      <c r="R149" s="27"/>
      <c r="S149" s="72"/>
      <c r="T149" s="27"/>
    </row>
    <row r="150" spans="1:20" ht="15" customHeight="1" x14ac:dyDescent="0.25">
      <c r="A150" s="27"/>
      <c r="B150" s="27"/>
      <c r="C150" s="27"/>
      <c r="D150" s="27"/>
      <c r="E150" s="27"/>
      <c r="F150" s="28"/>
      <c r="G150" s="28"/>
      <c r="H150" s="27"/>
      <c r="I150" s="27"/>
      <c r="J150" s="27"/>
      <c r="K150" s="27"/>
      <c r="L150" s="28"/>
      <c r="M150" s="28"/>
      <c r="N150" s="27"/>
      <c r="O150" s="27"/>
      <c r="P150" s="28"/>
      <c r="Q150" s="27"/>
      <c r="R150" s="27"/>
      <c r="S150" s="72"/>
      <c r="T150" s="27"/>
    </row>
    <row r="151" spans="1:20" ht="15" customHeight="1" x14ac:dyDescent="0.25">
      <c r="A151" s="27"/>
      <c r="B151" s="27"/>
      <c r="C151" s="27"/>
      <c r="D151" s="27"/>
      <c r="E151" s="27"/>
      <c r="F151" s="28"/>
      <c r="G151" s="28"/>
      <c r="H151" s="27"/>
      <c r="I151" s="27"/>
      <c r="J151" s="27"/>
      <c r="K151" s="27"/>
      <c r="L151" s="28"/>
      <c r="M151" s="28"/>
      <c r="N151" s="27"/>
      <c r="O151" s="27"/>
      <c r="P151" s="28"/>
      <c r="Q151" s="27"/>
      <c r="R151" s="27"/>
      <c r="S151" s="72"/>
      <c r="T151" s="27"/>
    </row>
  </sheetData>
  <mergeCells count="4">
    <mergeCell ref="V1:BJ1"/>
    <mergeCell ref="V51:W51"/>
    <mergeCell ref="Y51:Z51"/>
    <mergeCell ref="A1:T1"/>
  </mergeCells>
  <pageMargins left="0.7" right="0.7" top="0.75" bottom="0.75" header="0.3" footer="0.3"/>
  <pageSetup orientation="portrait" r:id="rId9"/>
  <tableParts count="3"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900-000000000000}">
          <x14:formula1>
            <xm:f>'Dropdown Choices'!$E$2:$E$7</xm:f>
          </x14:formula1>
          <xm:sqref>J3:J150</xm:sqref>
        </x14:dataValidation>
        <x14:dataValidation type="list" allowBlank="1" showInputMessage="1" showErrorMessage="1" xr:uid="{00000000-0002-0000-0900-000001000000}">
          <x14:formula1>
            <xm:f>'Dropdown Choices'!$D$2:$D$12</xm:f>
          </x14:formula1>
          <xm:sqref>K3:K150</xm:sqref>
        </x14:dataValidation>
        <x14:dataValidation type="list" allowBlank="1" showInputMessage="1" showErrorMessage="1" xr:uid="{00000000-0002-0000-0900-000002000000}">
          <x14:formula1>
            <xm:f>'Dropdown Choices'!$H$2:$H$6</xm:f>
          </x14:formula1>
          <xm:sqref>O3:O152</xm:sqref>
        </x14:dataValidation>
        <x14:dataValidation type="list" allowBlank="1" showInputMessage="1" showErrorMessage="1" xr:uid="{00000000-0002-0000-0900-000003000000}">
          <x14:formula1>
            <xm:f>'Dropdown Choices'!$I$2:$I$5</xm:f>
          </x14:formula1>
          <xm:sqref>Q3:Q152</xm:sqref>
        </x14:dataValidation>
        <x14:dataValidation type="list" allowBlank="1" showInputMessage="1" showErrorMessage="1" xr:uid="{00000000-0002-0000-0900-000004000000}">
          <x14:formula1>
            <xm:f>'Dropdown Choices'!$J$2:$J$6</xm:f>
          </x14:formula1>
          <xm:sqref>R3:R151</xm:sqref>
        </x14:dataValidation>
        <x14:dataValidation type="list" allowBlank="1" showInputMessage="1" showErrorMessage="1" xr:uid="{00000000-0002-0000-0900-000005000000}">
          <x14:formula1>
            <xm:f>'Dropdown Choices'!$K$2:$K$5</xm:f>
          </x14:formula1>
          <xm:sqref>S3:S151</xm:sqref>
        </x14:dataValidation>
        <x14:dataValidation type="list" allowBlank="1" showInputMessage="1" showErrorMessage="1" xr:uid="{00000000-0002-0000-0900-000006000000}">
          <x14:formula1>
            <xm:f>'Dropdown Choices'!$G$2:$G$29</xm:f>
          </x14:formula1>
          <xm:sqref>N3:N151</xm:sqref>
        </x14:dataValidation>
        <x14:dataValidation type="list" allowBlank="1" showInputMessage="1" showErrorMessage="1" xr:uid="{00000000-0002-0000-0900-000007000000}">
          <x14:formula1>
            <xm:f>'Dropdown Choices'!$B$2:$B$57</xm:f>
          </x14:formula1>
          <xm:sqref>D3:D150</xm:sqref>
        </x14:dataValidation>
        <x14:dataValidation type="list" allowBlank="1" showInputMessage="1" showErrorMessage="1" xr:uid="{00000000-0002-0000-0900-000008000000}">
          <x14:formula1>
            <xm:f>'Dropdown Choices'!$A$2:$A$20</xm:f>
          </x14:formula1>
          <xm:sqref>C3:C150</xm:sqref>
        </x14:dataValidation>
        <x14:dataValidation type="list" allowBlank="1" showInputMessage="1" showErrorMessage="1" xr:uid="{00000000-0002-0000-0900-000009000000}">
          <x14:formula1>
            <xm:f>'Dropdown Choices'!$F$2:$F$4</xm:f>
          </x14:formula1>
          <xm:sqref>E3:E151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</sheetPr>
  <dimension ref="A1:BK151"/>
  <sheetViews>
    <sheetView zoomScale="80" zoomScaleNormal="80" workbookViewId="0">
      <pane xSplit="1" topLeftCell="B1" activePane="topRight" state="frozen"/>
      <selection pane="topRight" activeCell="W53" sqref="W53"/>
    </sheetView>
  </sheetViews>
  <sheetFormatPr defaultColWidth="20.140625" defaultRowHeight="15" customHeight="1" x14ac:dyDescent="0.25"/>
  <cols>
    <col min="1" max="1" width="16.7109375" style="41" customWidth="1"/>
    <col min="2" max="2" width="8.42578125" style="41" bestFit="1" customWidth="1"/>
    <col min="3" max="3" width="38" style="41" bestFit="1" customWidth="1"/>
    <col min="4" max="5" width="24.28515625" style="41" customWidth="1"/>
    <col min="6" max="6" width="12" style="42" bestFit="1" customWidth="1"/>
    <col min="7" max="7" width="11.85546875" style="42" bestFit="1" customWidth="1"/>
    <col min="8" max="8" width="10.85546875" style="41" customWidth="1"/>
    <col min="9" max="9" width="12.28515625" style="41" bestFit="1" customWidth="1"/>
    <col min="10" max="10" width="12.28515625" style="41" customWidth="1"/>
    <col min="11" max="11" width="41.5703125" style="41" customWidth="1"/>
    <col min="12" max="12" width="12.7109375" style="42" customWidth="1"/>
    <col min="13" max="13" width="13" style="42" bestFit="1" customWidth="1"/>
    <col min="14" max="14" width="27" style="41" bestFit="1" customWidth="1"/>
    <col min="15" max="15" width="27" style="41" customWidth="1"/>
    <col min="16" max="16" width="13.42578125" style="42" bestFit="1" customWidth="1"/>
    <col min="17" max="17" width="15.140625" style="41" customWidth="1"/>
    <col min="18" max="18" width="33.28515625" style="41" bestFit="1" customWidth="1"/>
    <col min="19" max="19" width="23.28515625" style="76" customWidth="1"/>
    <col min="20" max="20" width="26.140625" style="78" customWidth="1"/>
    <col min="21" max="21" width="1.7109375" style="1" customWidth="1"/>
    <col min="22" max="22" width="43.85546875" style="1" bestFit="1" customWidth="1"/>
    <col min="23" max="23" width="16.140625" style="1" customWidth="1"/>
    <col min="24" max="24" width="1.7109375" style="1" customWidth="1"/>
    <col min="25" max="25" width="42.140625" style="1" bestFit="1" customWidth="1"/>
    <col min="26" max="26" width="15.7109375" style="1" customWidth="1"/>
    <col min="27" max="27" width="1.85546875" style="1" customWidth="1"/>
    <col min="28" max="28" width="25.7109375" style="1" customWidth="1"/>
    <col min="29" max="29" width="13.7109375" style="5" customWidth="1"/>
    <col min="30" max="44" width="13.7109375" style="1" customWidth="1"/>
    <col min="45" max="45" width="1.7109375" style="1" customWidth="1"/>
    <col min="46" max="46" width="43.7109375" style="1" customWidth="1"/>
    <col min="47" max="47" width="15.7109375" style="1" customWidth="1"/>
    <col min="48" max="48" width="1.7109375" style="1" customWidth="1"/>
    <col min="49" max="50" width="22.42578125" style="1" customWidth="1"/>
    <col min="51" max="51" width="1.7109375" style="1" customWidth="1"/>
    <col min="52" max="52" width="18.85546875" style="1" customWidth="1"/>
    <col min="53" max="53" width="15.7109375" style="1" customWidth="1"/>
    <col min="54" max="54" width="1.7109375" style="1" customWidth="1"/>
    <col min="55" max="55" width="30.28515625" style="1" customWidth="1"/>
    <col min="56" max="56" width="11.85546875" style="1" customWidth="1"/>
    <col min="57" max="57" width="1.7109375" style="1" customWidth="1"/>
    <col min="58" max="58" width="33.28515625" style="1" bestFit="1" customWidth="1"/>
    <col min="59" max="63" width="22.28515625" style="1" customWidth="1"/>
    <col min="64" max="16384" width="20.140625" style="1"/>
  </cols>
  <sheetData>
    <row r="1" spans="1:63" ht="30" customHeight="1" x14ac:dyDescent="0.25">
      <c r="A1" s="113" t="s">
        <v>59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V1" s="92" t="s">
        <v>22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3" ht="30" x14ac:dyDescent="0.25">
      <c r="A2" s="39" t="s">
        <v>71</v>
      </c>
      <c r="B2" s="39" t="s">
        <v>1</v>
      </c>
      <c r="C2" s="39" t="s">
        <v>14</v>
      </c>
      <c r="D2" s="39" t="s">
        <v>2</v>
      </c>
      <c r="E2" s="39" t="s">
        <v>148</v>
      </c>
      <c r="F2" s="40" t="s">
        <v>3</v>
      </c>
      <c r="G2" s="40" t="s">
        <v>4</v>
      </c>
      <c r="H2" s="39" t="s">
        <v>5</v>
      </c>
      <c r="I2" s="39" t="s">
        <v>9</v>
      </c>
      <c r="J2" s="39" t="s">
        <v>182</v>
      </c>
      <c r="K2" s="39" t="s">
        <v>183</v>
      </c>
      <c r="L2" s="40" t="s">
        <v>188</v>
      </c>
      <c r="M2" s="40" t="s">
        <v>29</v>
      </c>
      <c r="N2" s="39" t="s">
        <v>6</v>
      </c>
      <c r="O2" s="39" t="s">
        <v>190</v>
      </c>
      <c r="P2" s="40" t="s">
        <v>189</v>
      </c>
      <c r="Q2" s="39" t="s">
        <v>168</v>
      </c>
      <c r="R2" s="39" t="s">
        <v>170</v>
      </c>
      <c r="S2" s="71" t="s">
        <v>194</v>
      </c>
      <c r="T2" s="77" t="s">
        <v>292</v>
      </c>
      <c r="V2" s="2" t="s">
        <v>0</v>
      </c>
      <c r="W2" s="9" t="s">
        <v>191</v>
      </c>
      <c r="X2"/>
      <c r="Y2" s="8" t="s">
        <v>14</v>
      </c>
      <c r="Z2" s="9" t="s">
        <v>19</v>
      </c>
      <c r="AB2" s="53" t="s">
        <v>21</v>
      </c>
      <c r="AC2" s="6" t="s">
        <v>17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6" t="s">
        <v>184</v>
      </c>
      <c r="AU2" s="7" t="s">
        <v>19</v>
      </c>
      <c r="AV2"/>
      <c r="AW2" s="6" t="s">
        <v>2</v>
      </c>
      <c r="AX2" s="7" t="s">
        <v>20</v>
      </c>
      <c r="AZ2" s="8" t="s">
        <v>168</v>
      </c>
      <c r="BA2" s="7" t="s">
        <v>19</v>
      </c>
      <c r="BB2"/>
      <c r="BC2" s="2" t="s">
        <v>192</v>
      </c>
      <c r="BD2" t="s">
        <v>19</v>
      </c>
      <c r="BE2"/>
      <c r="BF2" s="2" t="s">
        <v>19</v>
      </c>
      <c r="BG2" s="6" t="s">
        <v>10</v>
      </c>
      <c r="BH2"/>
      <c r="BI2"/>
      <c r="BJ2"/>
      <c r="BK2"/>
    </row>
    <row r="3" spans="1:63" ht="15" customHeight="1" x14ac:dyDescent="0.25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8"/>
      <c r="M3" s="28"/>
      <c r="N3" s="27"/>
      <c r="O3" s="27"/>
      <c r="P3" s="28"/>
      <c r="Q3" s="27"/>
      <c r="R3" s="27"/>
      <c r="S3" s="72"/>
      <c r="T3" s="79"/>
      <c r="V3" s="3" t="s">
        <v>199</v>
      </c>
      <c r="W3" s="4">
        <v>0</v>
      </c>
      <c r="X3"/>
      <c r="Y3" s="3" t="s">
        <v>199</v>
      </c>
      <c r="Z3" s="4">
        <v>0</v>
      </c>
      <c r="AB3" s="6" t="s">
        <v>2</v>
      </c>
      <c r="AC3" s="7" t="s">
        <v>199</v>
      </c>
      <c r="AD3" s="7" t="s">
        <v>16</v>
      </c>
      <c r="AE3"/>
      <c r="AF3"/>
      <c r="AG3"/>
      <c r="AH3"/>
      <c r="AI3"/>
      <c r="AJ3" s="7"/>
      <c r="AK3" s="7"/>
      <c r="AL3" s="7"/>
      <c r="AM3" s="7"/>
      <c r="AN3" s="7"/>
      <c r="AO3" s="7"/>
      <c r="AP3" s="7"/>
      <c r="AQ3" s="7"/>
      <c r="AR3" s="7"/>
      <c r="AT3" s="3" t="s">
        <v>199</v>
      </c>
      <c r="AU3" s="4"/>
      <c r="AV3"/>
      <c r="AW3" s="3" t="s">
        <v>199</v>
      </c>
      <c r="AX3" s="4"/>
      <c r="AZ3" s="3" t="s">
        <v>199</v>
      </c>
      <c r="BA3" s="4"/>
      <c r="BB3"/>
      <c r="BC3" s="3" t="s">
        <v>199</v>
      </c>
      <c r="BD3" s="4">
        <v>0</v>
      </c>
      <c r="BE3"/>
      <c r="BF3" s="6" t="s">
        <v>170</v>
      </c>
      <c r="BG3" t="s">
        <v>199</v>
      </c>
      <c r="BH3" s="7" t="s">
        <v>16</v>
      </c>
      <c r="BI3"/>
      <c r="BJ3"/>
      <c r="BK3"/>
    </row>
    <row r="4" spans="1:63" ht="15" customHeight="1" x14ac:dyDescent="0.25">
      <c r="A4" s="27"/>
      <c r="B4" s="27"/>
      <c r="C4" s="27"/>
      <c r="D4" s="27"/>
      <c r="E4" s="27"/>
      <c r="F4" s="28"/>
      <c r="G4" s="28"/>
      <c r="H4" s="27"/>
      <c r="I4" s="27"/>
      <c r="J4" s="27"/>
      <c r="K4" s="27"/>
      <c r="L4" s="28"/>
      <c r="M4" s="28"/>
      <c r="N4" s="27"/>
      <c r="O4" s="27"/>
      <c r="P4" s="28"/>
      <c r="Q4" s="27"/>
      <c r="R4" s="27"/>
      <c r="S4" s="72"/>
      <c r="T4" s="27"/>
      <c r="V4" s="3" t="s">
        <v>16</v>
      </c>
      <c r="W4" s="4">
        <v>0</v>
      </c>
      <c r="X4"/>
      <c r="Y4" s="3" t="s">
        <v>16</v>
      </c>
      <c r="Z4" s="4">
        <v>0</v>
      </c>
      <c r="AB4" s="3" t="s">
        <v>199</v>
      </c>
      <c r="AC4" s="4"/>
      <c r="AD4" s="4"/>
      <c r="AE4"/>
      <c r="AF4"/>
      <c r="AG4"/>
      <c r="AH4"/>
      <c r="AI4"/>
      <c r="AJ4" s="4"/>
      <c r="AK4" s="4"/>
      <c r="AL4" s="4"/>
      <c r="AM4" s="4"/>
      <c r="AN4" s="4"/>
      <c r="AO4" s="4"/>
      <c r="AP4" s="4"/>
      <c r="AQ4" s="4"/>
      <c r="AR4" s="4"/>
      <c r="AT4" s="3" t="s">
        <v>16</v>
      </c>
      <c r="AU4" s="4"/>
      <c r="AV4"/>
      <c r="AW4" s="3" t="s">
        <v>16</v>
      </c>
      <c r="AX4" s="4"/>
      <c r="AZ4" s="3" t="s">
        <v>16</v>
      </c>
      <c r="BA4" s="4"/>
      <c r="BB4"/>
      <c r="BC4" s="3" t="s">
        <v>16</v>
      </c>
      <c r="BD4" s="4">
        <v>0</v>
      </c>
      <c r="BE4"/>
      <c r="BF4" s="3" t="s">
        <v>199</v>
      </c>
      <c r="BG4" s="4"/>
      <c r="BH4" s="4"/>
      <c r="BI4"/>
      <c r="BJ4"/>
      <c r="BK4"/>
    </row>
    <row r="5" spans="1:63" ht="15" customHeight="1" x14ac:dyDescent="0.25">
      <c r="A5" s="27"/>
      <c r="B5" s="27"/>
      <c r="C5" s="27"/>
      <c r="D5" s="27"/>
      <c r="E5" s="27"/>
      <c r="F5" s="28"/>
      <c r="G5" s="28"/>
      <c r="H5" s="27"/>
      <c r="I5" s="27"/>
      <c r="J5" s="27"/>
      <c r="K5" s="27"/>
      <c r="L5" s="28"/>
      <c r="M5" s="28"/>
      <c r="N5" s="27"/>
      <c r="O5" s="27"/>
      <c r="P5" s="28"/>
      <c r="Q5" s="27"/>
      <c r="R5" s="27"/>
      <c r="S5" s="72"/>
      <c r="T5" s="27"/>
      <c r="V5"/>
      <c r="W5"/>
      <c r="X5"/>
      <c r="Y5"/>
      <c r="Z5"/>
      <c r="AB5" s="3" t="s">
        <v>16</v>
      </c>
      <c r="AC5" s="4"/>
      <c r="AD5" s="4"/>
      <c r="AE5"/>
      <c r="AF5"/>
      <c r="AG5"/>
      <c r="AH5"/>
      <c r="AI5"/>
      <c r="AJ5" s="4"/>
      <c r="AK5" s="4"/>
      <c r="AL5" s="4"/>
      <c r="AM5" s="4"/>
      <c r="AN5" s="4"/>
      <c r="AO5" s="4"/>
      <c r="AP5" s="4"/>
      <c r="AQ5" s="4"/>
      <c r="AR5" s="4"/>
      <c r="AT5"/>
      <c r="AU5"/>
      <c r="AV5"/>
      <c r="AW5"/>
      <c r="AX5"/>
      <c r="AZ5"/>
      <c r="BA5"/>
      <c r="BB5"/>
      <c r="BC5"/>
      <c r="BD5"/>
      <c r="BE5"/>
      <c r="BF5" s="43" t="s">
        <v>16</v>
      </c>
      <c r="BG5" s="44"/>
      <c r="BH5" s="44"/>
      <c r="BI5"/>
      <c r="BJ5"/>
      <c r="BK5"/>
    </row>
    <row r="6" spans="1:63" ht="15" customHeight="1" x14ac:dyDescent="0.25">
      <c r="A6" s="27"/>
      <c r="B6" s="27"/>
      <c r="C6" s="27"/>
      <c r="D6" s="27"/>
      <c r="E6" s="27"/>
      <c r="F6" s="28"/>
      <c r="G6" s="28"/>
      <c r="H6" s="27"/>
      <c r="I6" s="27"/>
      <c r="J6" s="27"/>
      <c r="K6" s="27"/>
      <c r="L6" s="28"/>
      <c r="M6" s="28"/>
      <c r="N6" s="27"/>
      <c r="O6" s="27"/>
      <c r="P6" s="28"/>
      <c r="Q6" s="27"/>
      <c r="R6" s="27"/>
      <c r="S6" s="72"/>
      <c r="T6" s="27"/>
      <c r="V6"/>
      <c r="W6"/>
      <c r="X6"/>
      <c r="Y6"/>
      <c r="Z6"/>
      <c r="AB6"/>
      <c r="AC6"/>
      <c r="AD6"/>
      <c r="AE6"/>
      <c r="AF6"/>
      <c r="AG6"/>
      <c r="AH6"/>
      <c r="AI6"/>
      <c r="AJ6" s="4"/>
      <c r="AK6" s="4"/>
      <c r="AL6" s="4"/>
      <c r="AM6" s="4"/>
      <c r="AN6" s="4"/>
      <c r="AO6" s="4"/>
      <c r="AP6" s="4"/>
      <c r="AQ6" s="4"/>
      <c r="AR6" s="4"/>
      <c r="AT6"/>
      <c r="AU6"/>
      <c r="AV6"/>
      <c r="AW6"/>
      <c r="AX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 x14ac:dyDescent="0.25">
      <c r="A7" s="27"/>
      <c r="B7" s="27"/>
      <c r="C7" s="27"/>
      <c r="D7" s="27"/>
      <c r="E7" s="27"/>
      <c r="F7" s="28"/>
      <c r="G7" s="28"/>
      <c r="H7" s="29"/>
      <c r="I7" s="27"/>
      <c r="J7" s="27"/>
      <c r="K7" s="27"/>
      <c r="L7" s="28"/>
      <c r="M7" s="28"/>
      <c r="N7" s="27"/>
      <c r="O7" s="27"/>
      <c r="P7" s="28"/>
      <c r="Q7" s="27"/>
      <c r="R7" s="27"/>
      <c r="S7" s="72"/>
      <c r="T7" s="27"/>
      <c r="V7"/>
      <c r="W7"/>
      <c r="X7"/>
      <c r="Y7"/>
      <c r="Z7"/>
      <c r="AB7"/>
      <c r="AC7"/>
      <c r="AD7"/>
      <c r="AE7"/>
      <c r="AF7"/>
      <c r="AG7"/>
      <c r="AH7"/>
      <c r="AI7"/>
      <c r="AJ7" s="4"/>
      <c r="AK7" s="4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 x14ac:dyDescent="0.25">
      <c r="A8" s="27"/>
      <c r="B8" s="27"/>
      <c r="C8" s="27"/>
      <c r="D8" s="27"/>
      <c r="E8" s="27"/>
      <c r="F8" s="28"/>
      <c r="G8" s="28"/>
      <c r="H8" s="29"/>
      <c r="I8" s="27"/>
      <c r="J8" s="27"/>
      <c r="K8" s="27"/>
      <c r="L8" s="28"/>
      <c r="M8" s="28"/>
      <c r="N8" s="27"/>
      <c r="O8" s="27"/>
      <c r="P8" s="28"/>
      <c r="Q8" s="27"/>
      <c r="R8" s="27"/>
      <c r="S8" s="72"/>
      <c r="T8" s="27"/>
      <c r="V8"/>
      <c r="W8"/>
      <c r="X8"/>
      <c r="Y8"/>
      <c r="Z8"/>
      <c r="AB8"/>
      <c r="AC8"/>
      <c r="AD8"/>
      <c r="AE8"/>
      <c r="AF8"/>
      <c r="AG8"/>
      <c r="AH8"/>
      <c r="AI8"/>
      <c r="AJ8" s="4"/>
      <c r="AK8" s="4"/>
      <c r="AL8" s="4"/>
      <c r="AM8" s="4"/>
      <c r="AN8" s="4"/>
      <c r="AO8" s="4"/>
      <c r="AP8" s="4"/>
      <c r="AQ8" s="4"/>
      <c r="AR8" s="4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x14ac:dyDescent="0.25">
      <c r="A9" s="27"/>
      <c r="B9" s="27"/>
      <c r="C9" s="27"/>
      <c r="D9" s="27"/>
      <c r="E9" s="27"/>
      <c r="F9" s="28"/>
      <c r="G9" s="28"/>
      <c r="H9" s="29"/>
      <c r="I9" s="27"/>
      <c r="J9" s="27"/>
      <c r="K9" s="27"/>
      <c r="L9" s="28"/>
      <c r="M9" s="28"/>
      <c r="N9" s="27"/>
      <c r="O9" s="27"/>
      <c r="P9" s="28"/>
      <c r="Q9" s="27"/>
      <c r="R9" s="27"/>
      <c r="S9" s="72"/>
      <c r="T9" s="27"/>
      <c r="V9"/>
      <c r="W9"/>
      <c r="X9" s="45"/>
      <c r="Y9"/>
      <c r="Z9"/>
      <c r="AB9"/>
      <c r="AC9"/>
      <c r="AD9"/>
      <c r="AE9"/>
      <c r="AF9"/>
      <c r="AG9"/>
      <c r="AH9"/>
      <c r="AI9" s="45"/>
      <c r="AJ9" s="44"/>
      <c r="AK9" s="44"/>
      <c r="AL9" s="44"/>
      <c r="AM9" s="44"/>
      <c r="AN9" s="44"/>
      <c r="AO9" s="44"/>
      <c r="AP9" s="44"/>
      <c r="AQ9" s="44"/>
      <c r="AR9" s="44"/>
      <c r="AT9" s="45"/>
      <c r="AU9" s="45"/>
      <c r="AV9" s="45"/>
      <c r="AW9"/>
      <c r="AX9"/>
      <c r="AZ9" s="45"/>
      <c r="BA9" s="45"/>
      <c r="BB9" s="45"/>
      <c r="BC9" s="45"/>
      <c r="BD9" s="45"/>
      <c r="BE9" s="45"/>
      <c r="BF9"/>
      <c r="BG9"/>
      <c r="BH9"/>
      <c r="BI9"/>
      <c r="BJ9" s="45"/>
    </row>
    <row r="10" spans="1:63" ht="15" customHeight="1" x14ac:dyDescent="0.25">
      <c r="A10" s="27"/>
      <c r="B10" s="27"/>
      <c r="C10" s="27"/>
      <c r="D10" s="27"/>
      <c r="E10" s="27"/>
      <c r="F10" s="28"/>
      <c r="G10" s="28"/>
      <c r="H10" s="29"/>
      <c r="I10" s="27"/>
      <c r="J10" s="27"/>
      <c r="K10" s="27"/>
      <c r="L10" s="28"/>
      <c r="M10" s="28"/>
      <c r="N10" s="27"/>
      <c r="O10" s="27"/>
      <c r="P10" s="28"/>
      <c r="Q10" s="27"/>
      <c r="R10" s="27"/>
      <c r="S10" s="72"/>
      <c r="T10" s="2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4"/>
      <c r="AK10" s="4"/>
      <c r="AL10" s="4"/>
      <c r="AM10" s="4"/>
      <c r="AN10" s="4"/>
      <c r="AO10" s="4"/>
      <c r="AP10" s="4"/>
      <c r="AQ10" s="4"/>
      <c r="AR10" s="4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25">
      <c r="A11" s="27"/>
      <c r="B11" s="27"/>
      <c r="C11" s="27"/>
      <c r="D11" s="27"/>
      <c r="E11" s="27"/>
      <c r="F11" s="28"/>
      <c r="G11" s="28"/>
      <c r="H11" s="29"/>
      <c r="I11" s="27"/>
      <c r="J11" s="27"/>
      <c r="K11" s="27"/>
      <c r="L11" s="28"/>
      <c r="M11" s="28"/>
      <c r="N11" s="27"/>
      <c r="O11" s="27"/>
      <c r="P11" s="28"/>
      <c r="Q11" s="27"/>
      <c r="R11" s="27"/>
      <c r="S11" s="72"/>
      <c r="T11" s="2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4"/>
      <c r="AK11" s="4"/>
      <c r="AL11" s="4"/>
      <c r="AM11" s="4"/>
      <c r="AN11" s="4"/>
      <c r="AO11" s="4"/>
      <c r="AP11" s="4"/>
      <c r="AQ11" s="4"/>
      <c r="AR11" s="4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25">
      <c r="A12" s="27"/>
      <c r="B12" s="27"/>
      <c r="C12" s="27"/>
      <c r="D12" s="27"/>
      <c r="E12" s="27"/>
      <c r="F12" s="28"/>
      <c r="G12" s="28"/>
      <c r="H12" s="29"/>
      <c r="I12" s="27"/>
      <c r="J12" s="27"/>
      <c r="K12" s="27"/>
      <c r="L12" s="28"/>
      <c r="M12" s="28"/>
      <c r="N12" s="27"/>
      <c r="O12" s="27"/>
      <c r="P12" s="28"/>
      <c r="Q12" s="27"/>
      <c r="R12" s="27"/>
      <c r="S12" s="72"/>
      <c r="T12" s="27"/>
      <c r="V12"/>
      <c r="W12"/>
      <c r="X12"/>
      <c r="Z12"/>
      <c r="AA12"/>
      <c r="AB12"/>
      <c r="AC12"/>
      <c r="AD12"/>
      <c r="AE12"/>
      <c r="AF12"/>
      <c r="AG12"/>
      <c r="AH12"/>
      <c r="AI12"/>
      <c r="AJ12" s="4"/>
      <c r="AK12" s="4"/>
      <c r="AL12" s="4"/>
      <c r="AM12" s="4"/>
      <c r="AN12" s="4"/>
      <c r="AO12" s="4"/>
      <c r="AP12" s="4"/>
      <c r="AQ12" s="4"/>
      <c r="AR12" s="4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25">
      <c r="A13" s="27"/>
      <c r="B13" s="27"/>
      <c r="C13" s="27"/>
      <c r="D13" s="27"/>
      <c r="E13" s="27"/>
      <c r="F13" s="28"/>
      <c r="G13" s="28"/>
      <c r="H13" s="29"/>
      <c r="I13" s="27"/>
      <c r="J13" s="27"/>
      <c r="K13" s="27"/>
      <c r="L13" s="28"/>
      <c r="M13" s="28"/>
      <c r="N13" s="27"/>
      <c r="O13" s="27"/>
      <c r="P13" s="28"/>
      <c r="Q13" s="27"/>
      <c r="R13" s="27"/>
      <c r="S13" s="72"/>
      <c r="T13" s="30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25">
      <c r="A14" s="27"/>
      <c r="B14" s="27"/>
      <c r="C14" s="27"/>
      <c r="D14" s="27"/>
      <c r="E14" s="27"/>
      <c r="F14" s="28"/>
      <c r="G14" s="28"/>
      <c r="H14" s="29"/>
      <c r="I14" s="27"/>
      <c r="J14" s="27"/>
      <c r="K14" s="27"/>
      <c r="L14" s="28"/>
      <c r="M14" s="28"/>
      <c r="N14" s="27"/>
      <c r="O14" s="27"/>
      <c r="P14" s="28"/>
      <c r="Q14" s="27"/>
      <c r="R14" s="27"/>
      <c r="S14" s="73"/>
      <c r="T14" s="30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25">
      <c r="A15" s="27"/>
      <c r="B15" s="27"/>
      <c r="C15" s="27"/>
      <c r="D15" s="27"/>
      <c r="E15" s="27"/>
      <c r="F15" s="28"/>
      <c r="G15" s="28"/>
      <c r="H15" s="29"/>
      <c r="I15" s="27"/>
      <c r="J15" s="27"/>
      <c r="K15" s="27"/>
      <c r="L15" s="28"/>
      <c r="M15" s="28"/>
      <c r="N15" s="27"/>
      <c r="O15" s="27"/>
      <c r="P15" s="28"/>
      <c r="Q15" s="27"/>
      <c r="R15" s="27"/>
      <c r="S15" s="72"/>
      <c r="T15" s="30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25">
      <c r="A16" s="27"/>
      <c r="B16" s="27"/>
      <c r="C16" s="27"/>
      <c r="D16" s="27"/>
      <c r="E16" s="27"/>
      <c r="F16" s="28"/>
      <c r="G16" s="28"/>
      <c r="H16" s="29"/>
      <c r="I16" s="27"/>
      <c r="J16" s="27"/>
      <c r="K16" s="27"/>
      <c r="L16" s="28"/>
      <c r="M16" s="28"/>
      <c r="N16" s="27"/>
      <c r="O16" s="27"/>
      <c r="P16" s="28"/>
      <c r="Q16" s="27"/>
      <c r="R16" s="27"/>
      <c r="S16" s="72"/>
      <c r="T16" s="30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25">
      <c r="A17" s="31"/>
      <c r="B17" s="32"/>
      <c r="C17" s="32"/>
      <c r="D17" s="32"/>
      <c r="E17" s="32"/>
      <c r="F17" s="33"/>
      <c r="G17" s="33"/>
      <c r="H17" s="34"/>
      <c r="I17" s="32"/>
      <c r="J17" s="32"/>
      <c r="K17" s="32"/>
      <c r="L17" s="33"/>
      <c r="M17" s="33"/>
      <c r="N17" s="32"/>
      <c r="O17" s="32"/>
      <c r="P17" s="33"/>
      <c r="Q17" s="32"/>
      <c r="R17" s="32"/>
      <c r="S17" s="74"/>
      <c r="T17" s="30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25">
      <c r="A18" s="31"/>
      <c r="B18" s="32"/>
      <c r="C18" s="32"/>
      <c r="D18" s="32"/>
      <c r="E18" s="32"/>
      <c r="F18" s="33"/>
      <c r="G18" s="33"/>
      <c r="H18" s="34"/>
      <c r="I18" s="32"/>
      <c r="J18" s="32"/>
      <c r="K18" s="32"/>
      <c r="L18" s="33"/>
      <c r="M18" s="33"/>
      <c r="N18" s="32"/>
      <c r="O18" s="32"/>
      <c r="P18" s="33"/>
      <c r="Q18" s="32"/>
      <c r="R18" s="32"/>
      <c r="S18" s="72"/>
      <c r="T18" s="30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25">
      <c r="A19" s="27"/>
      <c r="B19" s="27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  <c r="N19" s="27"/>
      <c r="O19" s="27"/>
      <c r="P19" s="28"/>
      <c r="Q19" s="27"/>
      <c r="R19" s="27"/>
      <c r="S19" s="75"/>
      <c r="T19" s="30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25">
      <c r="A20" s="27"/>
      <c r="B20" s="27"/>
      <c r="C20" s="27"/>
      <c r="D20" s="27"/>
      <c r="E20" s="27"/>
      <c r="F20" s="28"/>
      <c r="G20" s="28"/>
      <c r="H20" s="27"/>
      <c r="I20" s="27"/>
      <c r="J20" s="27"/>
      <c r="K20" s="27"/>
      <c r="L20" s="28"/>
      <c r="M20" s="28"/>
      <c r="N20" s="27"/>
      <c r="O20" s="27"/>
      <c r="P20" s="28"/>
      <c r="Q20" s="27"/>
      <c r="R20" s="27"/>
      <c r="S20" s="75"/>
      <c r="T20" s="30"/>
      <c r="U20"/>
      <c r="BJ20"/>
    </row>
    <row r="21" spans="1:62" ht="15" customHeight="1" x14ac:dyDescent="0.25">
      <c r="A21" s="27"/>
      <c r="B21" s="27"/>
      <c r="C21" s="27"/>
      <c r="D21" s="27"/>
      <c r="E21" s="27"/>
      <c r="F21" s="28"/>
      <c r="G21" s="28"/>
      <c r="H21" s="27"/>
      <c r="I21" s="27"/>
      <c r="J21" s="27"/>
      <c r="K21" s="27"/>
      <c r="L21" s="28"/>
      <c r="M21" s="28"/>
      <c r="N21" s="27"/>
      <c r="O21" s="27"/>
      <c r="P21" s="28"/>
      <c r="Q21" s="27"/>
      <c r="R21" s="27"/>
      <c r="S21" s="75"/>
      <c r="T21" s="30"/>
      <c r="U21"/>
      <c r="BJ21"/>
    </row>
    <row r="22" spans="1:62" ht="15" customHeight="1" x14ac:dyDescent="0.25">
      <c r="A22" s="2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28"/>
      <c r="N22" s="27"/>
      <c r="O22" s="27"/>
      <c r="P22" s="28"/>
      <c r="Q22" s="27"/>
      <c r="R22" s="27"/>
      <c r="S22" s="75"/>
      <c r="T22" s="30"/>
      <c r="U22"/>
    </row>
    <row r="23" spans="1:62" ht="15" customHeight="1" x14ac:dyDescent="0.25">
      <c r="A23" s="27"/>
      <c r="B23" s="27"/>
      <c r="C23" s="27"/>
      <c r="D23" s="27"/>
      <c r="E23" s="27"/>
      <c r="F23" s="28"/>
      <c r="G23" s="28"/>
      <c r="H23" s="27"/>
      <c r="I23" s="27"/>
      <c r="J23" s="27"/>
      <c r="K23" s="27"/>
      <c r="L23" s="28"/>
      <c r="M23" s="28"/>
      <c r="N23" s="27"/>
      <c r="O23" s="27"/>
      <c r="P23" s="28"/>
      <c r="Q23" s="27"/>
      <c r="R23" s="27"/>
      <c r="S23" s="75"/>
      <c r="T23" s="30"/>
      <c r="U23"/>
    </row>
    <row r="24" spans="1:62" ht="15" customHeight="1" x14ac:dyDescent="0.25">
      <c r="A24" s="2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28"/>
      <c r="N24" s="27"/>
      <c r="O24" s="27"/>
      <c r="P24" s="28"/>
      <c r="Q24" s="27"/>
      <c r="R24" s="27"/>
      <c r="S24" s="75"/>
      <c r="T24" s="30"/>
      <c r="U24"/>
    </row>
    <row r="25" spans="1:62" ht="15" customHeight="1" x14ac:dyDescent="0.25">
      <c r="A25" s="27"/>
      <c r="B25" s="27"/>
      <c r="C25" s="27"/>
      <c r="D25" s="27"/>
      <c r="E25" s="27"/>
      <c r="F25" s="28"/>
      <c r="G25" s="28"/>
      <c r="H25" s="27"/>
      <c r="I25" s="27"/>
      <c r="J25" s="27"/>
      <c r="K25" s="27"/>
      <c r="L25" s="28"/>
      <c r="M25" s="28"/>
      <c r="N25" s="27"/>
      <c r="O25" s="27"/>
      <c r="P25" s="28"/>
      <c r="Q25" s="27"/>
      <c r="R25" s="27"/>
      <c r="S25" s="75"/>
      <c r="T25" s="30"/>
      <c r="U25"/>
    </row>
    <row r="26" spans="1:62" ht="15" customHeight="1" x14ac:dyDescent="0.25">
      <c r="A26" s="2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28"/>
      <c r="N26" s="27"/>
      <c r="O26" s="27"/>
      <c r="P26" s="28"/>
      <c r="Q26" s="27"/>
      <c r="R26" s="27"/>
      <c r="S26" s="75"/>
      <c r="T26" s="30"/>
      <c r="U2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62" ht="15" customHeight="1" x14ac:dyDescent="0.25">
      <c r="A27" s="27"/>
      <c r="B27" s="27"/>
      <c r="C27" s="27"/>
      <c r="D27" s="27"/>
      <c r="E27" s="27"/>
      <c r="F27" s="28"/>
      <c r="G27" s="28"/>
      <c r="H27" s="27"/>
      <c r="I27" s="27"/>
      <c r="J27" s="27"/>
      <c r="K27" s="27"/>
      <c r="L27" s="28"/>
      <c r="M27" s="28"/>
      <c r="N27" s="27"/>
      <c r="O27" s="27"/>
      <c r="P27" s="28"/>
      <c r="Q27" s="27"/>
      <c r="R27" s="27"/>
      <c r="S27" s="75"/>
      <c r="T27" s="30"/>
      <c r="U27"/>
    </row>
    <row r="28" spans="1:62" ht="15" customHeight="1" x14ac:dyDescent="0.25">
      <c r="A28" s="2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28"/>
      <c r="N28" s="27"/>
      <c r="O28" s="27"/>
      <c r="P28" s="28"/>
      <c r="Q28" s="27"/>
      <c r="R28" s="27"/>
      <c r="S28" s="75"/>
      <c r="T28" s="30"/>
      <c r="U28"/>
    </row>
    <row r="29" spans="1:62" ht="15" customHeight="1" x14ac:dyDescent="0.25">
      <c r="A29" s="27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8"/>
      <c r="M29" s="28"/>
      <c r="N29" s="27"/>
      <c r="O29" s="27"/>
      <c r="P29" s="28"/>
      <c r="Q29" s="27"/>
      <c r="R29" s="27"/>
      <c r="S29" s="75"/>
      <c r="T29" s="30"/>
      <c r="U29"/>
    </row>
    <row r="30" spans="1:62" ht="15" customHeight="1" x14ac:dyDescent="0.25">
      <c r="A30" s="2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28"/>
      <c r="N30" s="27"/>
      <c r="O30" s="27"/>
      <c r="P30" s="28"/>
      <c r="Q30" s="27"/>
      <c r="R30" s="27"/>
      <c r="S30" s="75"/>
      <c r="T30" s="30"/>
      <c r="U30"/>
    </row>
    <row r="31" spans="1:62" ht="15" customHeight="1" x14ac:dyDescent="0.25">
      <c r="A31" s="27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8"/>
      <c r="M31" s="28"/>
      <c r="N31" s="27"/>
      <c r="O31" s="27"/>
      <c r="P31" s="28"/>
      <c r="Q31" s="27"/>
      <c r="R31" s="27"/>
      <c r="S31" s="72"/>
      <c r="T31" s="27"/>
    </row>
    <row r="32" spans="1:62" ht="15" customHeight="1" x14ac:dyDescent="0.25">
      <c r="A32" s="27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8"/>
      <c r="M32" s="28"/>
      <c r="N32" s="27"/>
      <c r="O32" s="27"/>
      <c r="P32" s="28"/>
      <c r="Q32" s="27"/>
      <c r="R32" s="27"/>
      <c r="S32" s="72"/>
      <c r="T32" s="27"/>
    </row>
    <row r="33" spans="1:20" ht="15" customHeight="1" x14ac:dyDescent="0.25">
      <c r="A33" s="27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8"/>
      <c r="M33" s="28"/>
      <c r="N33" s="27"/>
      <c r="O33" s="27"/>
      <c r="P33" s="28"/>
      <c r="Q33" s="27"/>
      <c r="R33" s="27"/>
      <c r="S33" s="72"/>
      <c r="T33" s="27"/>
    </row>
    <row r="34" spans="1:20" ht="15" customHeight="1" x14ac:dyDescent="0.25">
      <c r="A34" s="27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8"/>
      <c r="M34" s="28"/>
      <c r="N34" s="27"/>
      <c r="O34" s="27"/>
      <c r="P34" s="28"/>
      <c r="Q34" s="27"/>
      <c r="R34" s="27"/>
      <c r="S34" s="72"/>
      <c r="T34" s="27"/>
    </row>
    <row r="35" spans="1:20" ht="15" customHeight="1" x14ac:dyDescent="0.25">
      <c r="A35" s="27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8"/>
      <c r="M35" s="28"/>
      <c r="N35" s="27"/>
      <c r="O35" s="27"/>
      <c r="P35" s="28"/>
      <c r="Q35" s="27"/>
      <c r="R35" s="27"/>
      <c r="S35" s="72"/>
      <c r="T35" s="27"/>
    </row>
    <row r="36" spans="1:20" ht="15" customHeight="1" x14ac:dyDescent="0.25">
      <c r="A36" s="27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8"/>
      <c r="M36" s="28"/>
      <c r="N36" s="27"/>
      <c r="O36" s="27"/>
      <c r="P36" s="28"/>
      <c r="Q36" s="27"/>
      <c r="R36" s="27"/>
      <c r="S36" s="72"/>
      <c r="T36" s="27"/>
    </row>
    <row r="37" spans="1:20" ht="15" customHeight="1" x14ac:dyDescent="0.25">
      <c r="A37" s="27"/>
      <c r="B37" s="27"/>
      <c r="C37" s="27"/>
      <c r="D37" s="27"/>
      <c r="E37" s="27"/>
      <c r="F37" s="28"/>
      <c r="G37" s="28"/>
      <c r="H37" s="27"/>
      <c r="I37" s="27"/>
      <c r="J37" s="27"/>
      <c r="K37" s="27"/>
      <c r="L37" s="28"/>
      <c r="M37" s="28"/>
      <c r="N37" s="27"/>
      <c r="O37" s="27"/>
      <c r="P37" s="28"/>
      <c r="Q37" s="27"/>
      <c r="R37" s="27"/>
      <c r="S37" s="72"/>
      <c r="T37" s="27"/>
    </row>
    <row r="38" spans="1:20" ht="15" customHeight="1" x14ac:dyDescent="0.25">
      <c r="A38" s="27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  <c r="M38" s="28"/>
      <c r="N38" s="27"/>
      <c r="O38" s="27"/>
      <c r="P38" s="28"/>
      <c r="Q38" s="27"/>
      <c r="R38" s="27"/>
      <c r="S38" s="72"/>
      <c r="T38" s="27"/>
    </row>
    <row r="39" spans="1:20" ht="15" customHeight="1" x14ac:dyDescent="0.25">
      <c r="A39" s="27"/>
      <c r="B39" s="27"/>
      <c r="C39" s="27"/>
      <c r="D39" s="27"/>
      <c r="E39" s="27"/>
      <c r="F39" s="28"/>
      <c r="G39" s="28"/>
      <c r="H39" s="27"/>
      <c r="I39" s="27"/>
      <c r="J39" s="27"/>
      <c r="K39" s="27"/>
      <c r="L39" s="28"/>
      <c r="M39" s="28"/>
      <c r="N39" s="27"/>
      <c r="O39" s="27"/>
      <c r="P39" s="28"/>
      <c r="Q39" s="27"/>
      <c r="R39" s="27"/>
      <c r="S39" s="72"/>
      <c r="T39" s="27"/>
    </row>
    <row r="40" spans="1:20" ht="15" customHeight="1" x14ac:dyDescent="0.25">
      <c r="A40" s="27"/>
      <c r="B40" s="27"/>
      <c r="C40" s="27"/>
      <c r="D40" s="27"/>
      <c r="E40" s="27"/>
      <c r="F40" s="28"/>
      <c r="G40" s="28"/>
      <c r="H40" s="27"/>
      <c r="I40" s="27"/>
      <c r="J40" s="27"/>
      <c r="K40" s="27"/>
      <c r="L40" s="28"/>
      <c r="M40" s="28"/>
      <c r="N40" s="27"/>
      <c r="O40" s="27"/>
      <c r="P40" s="28"/>
      <c r="Q40" s="27"/>
      <c r="R40" s="27"/>
      <c r="S40" s="72"/>
      <c r="T40" s="27"/>
    </row>
    <row r="41" spans="1:20" ht="15" customHeight="1" x14ac:dyDescent="0.25">
      <c r="A41" s="27"/>
      <c r="B41" s="27"/>
      <c r="C41" s="27"/>
      <c r="D41" s="27"/>
      <c r="E41" s="27"/>
      <c r="F41" s="28"/>
      <c r="G41" s="28"/>
      <c r="H41" s="27"/>
      <c r="I41" s="27"/>
      <c r="J41" s="27"/>
      <c r="K41" s="27"/>
      <c r="L41" s="28"/>
      <c r="M41" s="28"/>
      <c r="N41" s="27"/>
      <c r="O41" s="27"/>
      <c r="P41" s="28"/>
      <c r="Q41" s="27"/>
      <c r="R41" s="27"/>
      <c r="S41" s="72"/>
      <c r="T41" s="27"/>
    </row>
    <row r="42" spans="1:20" ht="15" customHeight="1" x14ac:dyDescent="0.25">
      <c r="A42" s="27"/>
      <c r="B42" s="27"/>
      <c r="C42" s="27"/>
      <c r="D42" s="27"/>
      <c r="E42" s="27"/>
      <c r="F42" s="28"/>
      <c r="G42" s="28"/>
      <c r="H42" s="27"/>
      <c r="I42" s="27"/>
      <c r="J42" s="27"/>
      <c r="K42" s="27"/>
      <c r="L42" s="28"/>
      <c r="M42" s="28"/>
      <c r="N42" s="27"/>
      <c r="O42" s="27"/>
      <c r="P42" s="28"/>
      <c r="Q42" s="27"/>
      <c r="R42" s="27"/>
      <c r="S42" s="72"/>
      <c r="T42" s="27"/>
    </row>
    <row r="43" spans="1:20" ht="15" customHeight="1" x14ac:dyDescent="0.25">
      <c r="A43" s="27"/>
      <c r="B43" s="27"/>
      <c r="C43" s="27"/>
      <c r="D43" s="27"/>
      <c r="E43" s="27"/>
      <c r="F43" s="28"/>
      <c r="G43" s="28"/>
      <c r="H43" s="27"/>
      <c r="I43" s="27"/>
      <c r="J43" s="27"/>
      <c r="K43" s="27"/>
      <c r="L43" s="28"/>
      <c r="M43" s="28"/>
      <c r="N43" s="27"/>
      <c r="O43" s="27"/>
      <c r="P43" s="28"/>
      <c r="Q43" s="27"/>
      <c r="R43" s="27"/>
      <c r="S43" s="72"/>
      <c r="T43" s="27"/>
    </row>
    <row r="44" spans="1:20" ht="15" customHeight="1" x14ac:dyDescent="0.25">
      <c r="A44" s="27"/>
      <c r="B44" s="27"/>
      <c r="C44" s="27"/>
      <c r="D44" s="27"/>
      <c r="E44" s="27"/>
      <c r="F44" s="28"/>
      <c r="G44" s="28"/>
      <c r="H44" s="27"/>
      <c r="I44" s="27"/>
      <c r="J44" s="27"/>
      <c r="K44" s="27"/>
      <c r="L44" s="28"/>
      <c r="M44" s="28"/>
      <c r="N44" s="27"/>
      <c r="O44" s="27"/>
      <c r="P44" s="28"/>
      <c r="Q44" s="27"/>
      <c r="R44" s="27"/>
      <c r="S44" s="72"/>
      <c r="T44" s="27"/>
    </row>
    <row r="45" spans="1:20" ht="15" customHeight="1" x14ac:dyDescent="0.25">
      <c r="A45" s="27"/>
      <c r="B45" s="27"/>
      <c r="C45" s="27"/>
      <c r="D45" s="27"/>
      <c r="E45" s="27"/>
      <c r="F45" s="28"/>
      <c r="G45" s="28"/>
      <c r="H45" s="27"/>
      <c r="I45" s="27"/>
      <c r="J45" s="27"/>
      <c r="K45" s="27"/>
      <c r="L45" s="28"/>
      <c r="M45" s="28"/>
      <c r="N45" s="27"/>
      <c r="O45" s="27"/>
      <c r="P45" s="28"/>
      <c r="Q45" s="27"/>
      <c r="R45" s="27"/>
      <c r="S45" s="72"/>
      <c r="T45" s="27"/>
    </row>
    <row r="46" spans="1:20" ht="15" customHeight="1" x14ac:dyDescent="0.25">
      <c r="A46" s="27"/>
      <c r="B46" s="27"/>
      <c r="C46" s="27"/>
      <c r="D46" s="27"/>
      <c r="E46" s="27"/>
      <c r="F46" s="28"/>
      <c r="G46" s="28"/>
      <c r="H46" s="27"/>
      <c r="I46" s="27"/>
      <c r="J46" s="27"/>
      <c r="K46" s="27"/>
      <c r="L46" s="28"/>
      <c r="M46" s="28"/>
      <c r="N46" s="27"/>
      <c r="O46" s="27"/>
      <c r="P46" s="28"/>
      <c r="Q46" s="27"/>
      <c r="R46" s="27"/>
      <c r="S46" s="72"/>
      <c r="T46" s="27"/>
    </row>
    <row r="47" spans="1:20" ht="15" customHeight="1" x14ac:dyDescent="0.25">
      <c r="A47" s="27"/>
      <c r="B47" s="27"/>
      <c r="C47" s="27"/>
      <c r="D47" s="27"/>
      <c r="E47" s="27"/>
      <c r="F47" s="28"/>
      <c r="G47" s="28"/>
      <c r="H47" s="27"/>
      <c r="I47" s="27"/>
      <c r="J47" s="27"/>
      <c r="K47" s="27"/>
      <c r="L47" s="28"/>
      <c r="M47" s="28"/>
      <c r="N47" s="27"/>
      <c r="O47" s="27"/>
      <c r="P47" s="28"/>
      <c r="Q47" s="27"/>
      <c r="R47" s="27"/>
      <c r="S47" s="72"/>
      <c r="T47" s="27"/>
    </row>
    <row r="48" spans="1:20" ht="15" customHeight="1" x14ac:dyDescent="0.25">
      <c r="A48" s="27"/>
      <c r="B48" s="27"/>
      <c r="C48" s="27"/>
      <c r="D48" s="27"/>
      <c r="E48" s="27"/>
      <c r="F48" s="28"/>
      <c r="G48" s="28"/>
      <c r="H48" s="27"/>
      <c r="I48" s="27"/>
      <c r="J48" s="27"/>
      <c r="K48" s="27"/>
      <c r="L48" s="28"/>
      <c r="M48" s="28"/>
      <c r="N48" s="27"/>
      <c r="O48" s="27"/>
      <c r="P48" s="28"/>
      <c r="Q48" s="27"/>
      <c r="R48" s="27"/>
      <c r="S48" s="72"/>
      <c r="T48" s="27"/>
    </row>
    <row r="49" spans="1:26" ht="15" customHeight="1" x14ac:dyDescent="0.25">
      <c r="A49" s="27"/>
      <c r="B49" s="27"/>
      <c r="C49" s="27"/>
      <c r="D49" s="27"/>
      <c r="E49" s="27"/>
      <c r="F49" s="28"/>
      <c r="G49" s="28"/>
      <c r="H49" s="27"/>
      <c r="I49" s="27"/>
      <c r="J49" s="27"/>
      <c r="K49" s="27"/>
      <c r="L49" s="28"/>
      <c r="M49" s="28"/>
      <c r="N49" s="27"/>
      <c r="O49" s="27"/>
      <c r="P49" s="28"/>
      <c r="Q49" s="27"/>
      <c r="R49" s="27"/>
      <c r="S49" s="72"/>
      <c r="T49" s="27"/>
    </row>
    <row r="50" spans="1:26" ht="15" customHeight="1" thickBot="1" x14ac:dyDescent="0.3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8"/>
      <c r="M50" s="28"/>
      <c r="N50" s="27"/>
      <c r="O50" s="27"/>
      <c r="P50" s="28"/>
      <c r="Q50" s="27"/>
      <c r="R50" s="27"/>
      <c r="S50" s="72"/>
      <c r="T50" s="27"/>
    </row>
    <row r="51" spans="1:26" ht="15" customHeight="1" thickBot="1" x14ac:dyDescent="0.3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8"/>
      <c r="M51" s="28"/>
      <c r="N51" s="27"/>
      <c r="O51" s="27"/>
      <c r="P51" s="28"/>
      <c r="Q51" s="27"/>
      <c r="R51" s="27"/>
      <c r="S51" s="72"/>
      <c r="T51" s="27"/>
      <c r="V51" s="88" t="s">
        <v>23</v>
      </c>
      <c r="W51" s="89"/>
      <c r="Y51" s="90" t="s">
        <v>193</v>
      </c>
      <c r="Z51" s="91"/>
    </row>
    <row r="52" spans="1:26" ht="15" customHeight="1" x14ac:dyDescent="0.2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8"/>
      <c r="M52" s="28"/>
      <c r="N52" s="27"/>
      <c r="O52" s="27"/>
      <c r="P52" s="28"/>
      <c r="Q52" s="27"/>
      <c r="R52" s="27"/>
      <c r="S52" s="72"/>
      <c r="T52" s="27"/>
      <c r="V52" s="12" t="s">
        <v>26</v>
      </c>
      <c r="Y52" s="12" t="s">
        <v>309</v>
      </c>
      <c r="Z52" s="47" t="e">
        <f>GETPIVOTDATA("Diagnosis",$Y$2)/W52*1000</f>
        <v>#DIV/0!</v>
      </c>
    </row>
    <row r="53" spans="1:26" ht="15" customHeight="1" x14ac:dyDescent="0.2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8"/>
      <c r="M53" s="28"/>
      <c r="N53" s="27"/>
      <c r="O53" s="27"/>
      <c r="P53" s="28"/>
      <c r="Q53" s="27"/>
      <c r="R53" s="27"/>
      <c r="S53" s="72"/>
      <c r="T53" s="27"/>
      <c r="V53" s="12" t="s">
        <v>27</v>
      </c>
      <c r="W53" s="48" t="e">
        <f>GETPIVOTDATA("Antibiotic",$AB$2)/W52*1000</f>
        <v>#DIV/0!</v>
      </c>
      <c r="Y53" s="38" t="s">
        <v>180</v>
      </c>
      <c r="Z53" s="47">
        <f>SUMIF(Z54:Z55,"&gt;0")</f>
        <v>0</v>
      </c>
    </row>
    <row r="54" spans="1:26" ht="15" customHeight="1" x14ac:dyDescent="0.2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8"/>
      <c r="M54" s="28"/>
      <c r="N54" s="27"/>
      <c r="O54" s="27"/>
      <c r="P54" s="28"/>
      <c r="Q54" s="27"/>
      <c r="R54" s="27"/>
      <c r="S54" s="72"/>
      <c r="T54" s="27"/>
      <c r="V54" s="12" t="s">
        <v>28</v>
      </c>
      <c r="W54" s="48" t="e">
        <f>GETPIVOTDATA("Days of Therapy",$AW$2)/W52*1000</f>
        <v>#DIV/0!</v>
      </c>
      <c r="Y54" s="46" t="s">
        <v>179</v>
      </c>
      <c r="Z54" s="52">
        <f>IFERROR(GETPIVOTDATA("Diagnosis",$Y$2,"Diagnosis","Urinary tract infection (without catheter)")/W52*1000,0)</f>
        <v>0</v>
      </c>
    </row>
    <row r="55" spans="1:26" ht="15" customHeight="1" x14ac:dyDescent="0.2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8"/>
      <c r="M55" s="28"/>
      <c r="N55" s="27"/>
      <c r="O55" s="27"/>
      <c r="P55" s="28"/>
      <c r="Q55" s="27"/>
      <c r="R55" s="27"/>
      <c r="S55" s="72"/>
      <c r="T55" s="27"/>
      <c r="V55" s="12" t="s">
        <v>195</v>
      </c>
      <c r="W55" s="49">
        <f>IFERROR(GETPIVOTDATA("SBAR Usage and Completeness",$BF$2,"SBAR Usage and Completeness","SBAR used and complete")/GETPIVOTDATA("SBAR Usage and Completeness",$BF$2),0)</f>
        <v>0</v>
      </c>
      <c r="Y55" s="46" t="s">
        <v>181</v>
      </c>
      <c r="Z55" s="52">
        <f>IFERROR(GETPIVOTDATA("Diagnosis",$Y$2,"Diagnosis","Urinary tract infection (with catheter)")/W52*1000,0)</f>
        <v>0</v>
      </c>
    </row>
    <row r="56" spans="1:26" ht="15" customHeight="1" x14ac:dyDescent="0.2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8"/>
      <c r="M56" s="28"/>
      <c r="N56" s="27"/>
      <c r="O56" s="27"/>
      <c r="P56" s="28"/>
      <c r="Q56" s="27"/>
      <c r="R56" s="27"/>
      <c r="S56" s="72"/>
      <c r="T56" s="27"/>
      <c r="V56" s="50" t="s">
        <v>30</v>
      </c>
      <c r="W56" s="51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</v>
      </c>
      <c r="Y56" s="38" t="s">
        <v>66</v>
      </c>
      <c r="Z56" s="47">
        <f>SUMIF(Z57:Z62,"&gt;0")</f>
        <v>0</v>
      </c>
    </row>
    <row r="57" spans="1:26" ht="15" customHeight="1" x14ac:dyDescent="0.2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8"/>
      <c r="M57" s="28"/>
      <c r="N57" s="27"/>
      <c r="O57" s="27"/>
      <c r="P57" s="28"/>
      <c r="Q57" s="27"/>
      <c r="R57" s="27"/>
      <c r="S57" s="72"/>
      <c r="T57" s="27"/>
      <c r="V57" s="12" t="s">
        <v>196</v>
      </c>
      <c r="W57" s="49">
        <f>IFERROR(GETPIVOTDATA("SBAR Usage and Completeness",$BF$2,"SBAR Usage and Completeness","SBAR used but incomplete")/GETPIVOTDATA("SBAR Usage and Completeness",$BF$2),0)</f>
        <v>0</v>
      </c>
      <c r="Y57" s="46" t="s">
        <v>25</v>
      </c>
      <c r="Z57" s="52">
        <f>IFERROR(GETPIVOTDATA("Diagnosis",$Y$2,"Diagnosis","pneumonia")/W52*1000,0)</f>
        <v>0</v>
      </c>
    </row>
    <row r="58" spans="1:26" ht="15" customHeight="1" x14ac:dyDescent="0.2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8"/>
      <c r="M58" s="28"/>
      <c r="N58" s="27"/>
      <c r="O58" s="27"/>
      <c r="P58" s="28"/>
      <c r="Q58" s="27"/>
      <c r="R58" s="27"/>
      <c r="S58" s="72"/>
      <c r="T58" s="27"/>
      <c r="V58" s="12" t="s">
        <v>197</v>
      </c>
      <c r="W58" s="49">
        <f>IFERROR(GETPIVOTDATA("SBAR Usage and Completeness",$BF$2,"SBAR Usage and Completeness","SBAR not used")/GETPIVOTDATA("SBAR Usage and Completeness",$BF$2),0)</f>
        <v>0</v>
      </c>
      <c r="Y58" s="46" t="s">
        <v>178</v>
      </c>
      <c r="Z58" s="52">
        <f>IFERROR(GETPIVOTDATA("Diagnosis",$Y$2,"Diagnosis","influenza-like illness")/W52*1000,0)</f>
        <v>0</v>
      </c>
    </row>
    <row r="59" spans="1:26" ht="15" customHeight="1" x14ac:dyDescent="0.2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8"/>
      <c r="M59" s="28"/>
      <c r="N59" s="27"/>
      <c r="O59" s="27"/>
      <c r="P59" s="28"/>
      <c r="Q59" s="27"/>
      <c r="R59" s="27"/>
      <c r="S59" s="72"/>
      <c r="T59" s="27"/>
      <c r="V59" s="12" t="s">
        <v>308</v>
      </c>
      <c r="W59" s="48">
        <f>IFERROR(GETPIVOTDATA("Microbiology Test Sent",$AT$2,"Microbiology Test Sent","Urinalysis and reflex culture and sensitivities")/W52*1000,0)</f>
        <v>0</v>
      </c>
      <c r="Y59" s="46" t="s">
        <v>297</v>
      </c>
      <c r="Z59" s="52">
        <f>IFERROR(GETPIVOTDATA("Diagnosis",$Y$2,"Diagnosis","acute bronchitis or tracheobronchitis")/W52*1000,0)</f>
        <v>0</v>
      </c>
    </row>
    <row r="60" spans="1:26" ht="15" customHeight="1" x14ac:dyDescent="0.2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8"/>
      <c r="M60" s="28"/>
      <c r="N60" s="27"/>
      <c r="O60" s="27"/>
      <c r="P60" s="28"/>
      <c r="Q60" s="27"/>
      <c r="R60" s="27"/>
      <c r="S60" s="72"/>
      <c r="T60" s="27"/>
      <c r="V60" s="12"/>
      <c r="W60" s="11"/>
      <c r="Y60" s="46" t="s">
        <v>294</v>
      </c>
      <c r="Z60" s="52">
        <f>IFERROR(GETPIVOTDATA("Diagnosis",$Y$2,"Diagnosis","copd exacerbation")/W52*1000,0)</f>
        <v>0</v>
      </c>
    </row>
    <row r="61" spans="1:26" ht="15" customHeight="1" x14ac:dyDescent="0.25">
      <c r="A61" s="27"/>
      <c r="B61" s="27"/>
      <c r="C61" s="27"/>
      <c r="D61" s="27"/>
      <c r="E61" s="27"/>
      <c r="F61" s="28"/>
      <c r="G61" s="28"/>
      <c r="H61" s="27"/>
      <c r="I61" s="27"/>
      <c r="J61" s="27"/>
      <c r="K61" s="27"/>
      <c r="L61" s="28"/>
      <c r="M61" s="28"/>
      <c r="N61" s="27"/>
      <c r="O61" s="27"/>
      <c r="P61" s="28"/>
      <c r="Q61" s="27"/>
      <c r="R61" s="27"/>
      <c r="S61" s="72"/>
      <c r="T61" s="27"/>
      <c r="Y61" s="46" t="s">
        <v>296</v>
      </c>
      <c r="Z61" s="52">
        <f>IFERROR(GETPIVOTDATA("Diagnosis",$Y$2,"Diagnosis","common cold syndrome")/W52*10000,0)</f>
        <v>0</v>
      </c>
    </row>
    <row r="62" spans="1:26" ht="15" customHeight="1" x14ac:dyDescent="0.25">
      <c r="A62" s="27"/>
      <c r="B62" s="27"/>
      <c r="C62" s="27"/>
      <c r="D62" s="27"/>
      <c r="E62" s="27"/>
      <c r="F62" s="28"/>
      <c r="G62" s="28"/>
      <c r="H62" s="27"/>
      <c r="I62" s="27"/>
      <c r="J62" s="27"/>
      <c r="K62" s="27"/>
      <c r="L62" s="28"/>
      <c r="M62" s="28"/>
      <c r="N62" s="27"/>
      <c r="O62" s="27"/>
      <c r="P62" s="28"/>
      <c r="Q62" s="27"/>
      <c r="R62" s="27"/>
      <c r="S62" s="72"/>
      <c r="T62" s="27"/>
      <c r="Y62" s="46" t="s">
        <v>295</v>
      </c>
      <c r="Z62" s="52">
        <f>IFERROR(GETPIVOTDATA("Diagnosis",$Y$2,"Diagnosis","Pharyngitis")/W52*1000,0)</f>
        <v>0</v>
      </c>
    </row>
    <row r="63" spans="1:26" ht="15" customHeight="1" x14ac:dyDescent="0.25">
      <c r="A63" s="27"/>
      <c r="B63" s="27"/>
      <c r="C63" s="27"/>
      <c r="D63" s="27"/>
      <c r="E63" s="27"/>
      <c r="F63" s="28"/>
      <c r="G63" s="28"/>
      <c r="H63" s="27"/>
      <c r="I63" s="27"/>
      <c r="J63" s="27"/>
      <c r="K63" s="27"/>
      <c r="L63" s="28"/>
      <c r="M63" s="28"/>
      <c r="N63" s="27"/>
      <c r="O63" s="27"/>
      <c r="P63" s="28"/>
      <c r="Q63" s="27"/>
      <c r="R63" s="27"/>
      <c r="S63" s="72"/>
      <c r="T63" s="27"/>
      <c r="Y63" s="37" t="s">
        <v>62</v>
      </c>
      <c r="Z63" s="47">
        <f>IFERROR(GETPIVOTDATA("Diagnosis",$Y$2,"Diagnosis","cellulitis, soft tissue, or wound infection")/W52*1000,0)</f>
        <v>0</v>
      </c>
    </row>
    <row r="64" spans="1:26" ht="15" customHeight="1" x14ac:dyDescent="0.25">
      <c r="A64" s="27"/>
      <c r="B64" s="27"/>
      <c r="C64" s="27"/>
      <c r="D64" s="27"/>
      <c r="E64" s="27"/>
      <c r="F64" s="28"/>
      <c r="G64" s="28"/>
      <c r="H64" s="27"/>
      <c r="I64" s="27"/>
      <c r="J64" s="27"/>
      <c r="K64" s="27"/>
      <c r="L64" s="28"/>
      <c r="M64" s="28"/>
      <c r="N64" s="27"/>
      <c r="O64" s="27"/>
      <c r="P64" s="28"/>
      <c r="Q64" s="27"/>
      <c r="R64" s="27"/>
      <c r="S64" s="72"/>
      <c r="T64" s="27"/>
      <c r="Y64" s="38" t="s">
        <v>67</v>
      </c>
      <c r="Z64" s="47">
        <f>SUMIF(Z65:Z66,"&gt;0")</f>
        <v>0</v>
      </c>
    </row>
    <row r="65" spans="1:26" ht="15" customHeight="1" x14ac:dyDescent="0.25">
      <c r="A65" s="27"/>
      <c r="B65" s="27"/>
      <c r="C65" s="27"/>
      <c r="D65" s="27"/>
      <c r="E65" s="27"/>
      <c r="F65" s="28"/>
      <c r="G65" s="28"/>
      <c r="H65" s="27"/>
      <c r="I65" s="27"/>
      <c r="J65" s="27"/>
      <c r="K65" s="27"/>
      <c r="L65" s="28"/>
      <c r="M65" s="28"/>
      <c r="N65" s="27"/>
      <c r="O65" s="27"/>
      <c r="P65" s="28"/>
      <c r="Q65" s="27"/>
      <c r="R65" s="27"/>
      <c r="S65" s="72"/>
      <c r="T65" s="27"/>
      <c r="Y65" s="46" t="s">
        <v>56</v>
      </c>
      <c r="Z65" s="52">
        <f>IFERROR(GETPIVOTDATA("Diagnosis",$Y$2,"Diagnosis","gastroenteritis")/W52*10000,0)</f>
        <v>0</v>
      </c>
    </row>
    <row r="66" spans="1:26" ht="15" customHeight="1" x14ac:dyDescent="0.25">
      <c r="A66" s="27"/>
      <c r="B66" s="27"/>
      <c r="C66" s="27"/>
      <c r="D66" s="27"/>
      <c r="E66" s="27"/>
      <c r="F66" s="28"/>
      <c r="G66" s="28"/>
      <c r="H66" s="27"/>
      <c r="I66" s="27"/>
      <c r="J66" s="27"/>
      <c r="K66" s="27"/>
      <c r="L66" s="28"/>
      <c r="M66" s="28"/>
      <c r="N66" s="27"/>
      <c r="O66" s="27"/>
      <c r="P66" s="28"/>
      <c r="Q66" s="27"/>
      <c r="R66" s="27"/>
      <c r="S66" s="72"/>
      <c r="T66" s="27"/>
      <c r="Y66" s="46" t="s">
        <v>77</v>
      </c>
      <c r="Z66" s="52">
        <f>IFERROR(GETPIVOTDATA("Diagnosis",$Y$2,"Diagnosis","norovirus gastroenteritis")/W52*10000,0)</f>
        <v>0</v>
      </c>
    </row>
    <row r="67" spans="1:26" ht="15" customHeight="1" x14ac:dyDescent="0.25">
      <c r="A67" s="27"/>
      <c r="B67" s="27"/>
      <c r="C67" s="27"/>
      <c r="D67" s="27"/>
      <c r="E67" s="27"/>
      <c r="F67" s="28"/>
      <c r="G67" s="28"/>
      <c r="H67" s="27"/>
      <c r="I67" s="27"/>
      <c r="J67" s="27"/>
      <c r="K67" s="27"/>
      <c r="L67" s="28"/>
      <c r="M67" s="28"/>
      <c r="N67" s="27"/>
      <c r="O67" s="27"/>
      <c r="P67" s="28"/>
      <c r="Q67" s="27"/>
      <c r="R67" s="27"/>
      <c r="S67" s="72"/>
      <c r="T67" s="27"/>
      <c r="Y67" s="83" t="s">
        <v>304</v>
      </c>
      <c r="Z67" s="48">
        <f>IFERROR(GETPIVOTDATA("Diagnosis",$Y$2,"Diagnosis","clostridium difficile infection")/W52*10000,0)</f>
        <v>0</v>
      </c>
    </row>
    <row r="68" spans="1:26" ht="15" customHeight="1" x14ac:dyDescent="0.25">
      <c r="A68" s="27"/>
      <c r="B68" s="27"/>
      <c r="C68" s="27"/>
      <c r="D68" s="27"/>
      <c r="E68" s="27"/>
      <c r="F68" s="28"/>
      <c r="G68" s="28"/>
      <c r="H68" s="27"/>
      <c r="I68" s="27"/>
      <c r="J68" s="27"/>
      <c r="K68" s="27"/>
      <c r="L68" s="28"/>
      <c r="M68" s="28"/>
      <c r="N68" s="27"/>
      <c r="O68" s="27"/>
      <c r="P68" s="28"/>
      <c r="Q68" s="27"/>
      <c r="R68" s="27"/>
      <c r="S68" s="72"/>
      <c r="T68" s="27"/>
      <c r="Y68" s="1" t="s">
        <v>303</v>
      </c>
    </row>
    <row r="69" spans="1:26" ht="15" customHeight="1" x14ac:dyDescent="0.25">
      <c r="A69" s="27"/>
      <c r="B69" s="27"/>
      <c r="C69" s="27"/>
      <c r="D69" s="27"/>
      <c r="E69" s="27"/>
      <c r="F69" s="28"/>
      <c r="G69" s="28"/>
      <c r="H69" s="27"/>
      <c r="I69" s="27"/>
      <c r="J69" s="27"/>
      <c r="K69" s="27"/>
      <c r="L69" s="28"/>
      <c r="M69" s="28"/>
      <c r="N69" s="27"/>
      <c r="O69" s="27"/>
      <c r="P69" s="28"/>
      <c r="Q69" s="27"/>
      <c r="R69" s="27"/>
      <c r="S69" s="72"/>
      <c r="T69" s="27"/>
    </row>
    <row r="70" spans="1:26" ht="15" customHeight="1" x14ac:dyDescent="0.25">
      <c r="A70" s="27"/>
      <c r="B70" s="27"/>
      <c r="C70" s="27"/>
      <c r="D70" s="27"/>
      <c r="E70" s="27"/>
      <c r="F70" s="28"/>
      <c r="G70" s="28"/>
      <c r="H70" s="27"/>
      <c r="I70" s="27"/>
      <c r="J70" s="27"/>
      <c r="K70" s="27"/>
      <c r="L70" s="28"/>
      <c r="M70" s="28"/>
      <c r="N70" s="27"/>
      <c r="O70" s="27"/>
      <c r="P70" s="28"/>
      <c r="Q70" s="27"/>
      <c r="R70" s="27"/>
      <c r="S70" s="72"/>
      <c r="T70" s="27"/>
    </row>
    <row r="71" spans="1:26" ht="15" customHeight="1" x14ac:dyDescent="0.25">
      <c r="A71" s="27"/>
      <c r="B71" s="27"/>
      <c r="C71" s="27"/>
      <c r="D71" s="27"/>
      <c r="E71" s="27"/>
      <c r="F71" s="28"/>
      <c r="G71" s="28"/>
      <c r="H71" s="27"/>
      <c r="I71" s="27"/>
      <c r="J71" s="27"/>
      <c r="K71" s="27"/>
      <c r="L71" s="28"/>
      <c r="M71" s="28"/>
      <c r="N71" s="27"/>
      <c r="O71" s="27"/>
      <c r="P71" s="28"/>
      <c r="Q71" s="27"/>
      <c r="R71" s="27"/>
      <c r="S71" s="72"/>
      <c r="T71" s="27"/>
    </row>
    <row r="72" spans="1:26" ht="15" customHeight="1" x14ac:dyDescent="0.25">
      <c r="A72" s="27"/>
      <c r="B72" s="27"/>
      <c r="C72" s="27"/>
      <c r="D72" s="27"/>
      <c r="E72" s="27"/>
      <c r="F72" s="28"/>
      <c r="G72" s="28"/>
      <c r="H72" s="27"/>
      <c r="I72" s="27"/>
      <c r="J72" s="27"/>
      <c r="K72" s="27"/>
      <c r="L72" s="28"/>
      <c r="M72" s="28"/>
      <c r="N72" s="27"/>
      <c r="O72" s="27"/>
      <c r="P72" s="28"/>
      <c r="Q72" s="27"/>
      <c r="R72" s="27"/>
      <c r="S72" s="72"/>
      <c r="T72" s="27"/>
    </row>
    <row r="73" spans="1:26" ht="15" customHeight="1" x14ac:dyDescent="0.25">
      <c r="A73" s="27"/>
      <c r="B73" s="27"/>
      <c r="C73" s="27"/>
      <c r="D73" s="27"/>
      <c r="E73" s="27"/>
      <c r="F73" s="28"/>
      <c r="G73" s="28"/>
      <c r="H73" s="27"/>
      <c r="I73" s="27"/>
      <c r="J73" s="27"/>
      <c r="K73" s="27"/>
      <c r="L73" s="28"/>
      <c r="M73" s="28"/>
      <c r="N73" s="27"/>
      <c r="O73" s="27"/>
      <c r="P73" s="28"/>
      <c r="Q73" s="27"/>
      <c r="R73" s="27"/>
      <c r="S73" s="72"/>
      <c r="T73" s="27"/>
    </row>
    <row r="74" spans="1:26" ht="15" customHeight="1" x14ac:dyDescent="0.25">
      <c r="A74" s="27"/>
      <c r="B74" s="27"/>
      <c r="C74" s="27"/>
      <c r="D74" s="27"/>
      <c r="E74" s="27"/>
      <c r="F74" s="28"/>
      <c r="G74" s="28"/>
      <c r="H74" s="27"/>
      <c r="I74" s="27"/>
      <c r="J74" s="27"/>
      <c r="K74" s="27"/>
      <c r="L74" s="28"/>
      <c r="M74" s="28"/>
      <c r="N74" s="27"/>
      <c r="O74" s="27"/>
      <c r="P74" s="28"/>
      <c r="Q74" s="27"/>
      <c r="R74" s="27"/>
      <c r="S74" s="72"/>
      <c r="T74" s="27"/>
      <c r="Z74"/>
    </row>
    <row r="75" spans="1:26" ht="15" customHeight="1" x14ac:dyDescent="0.25">
      <c r="A75" s="27"/>
      <c r="B75" s="27"/>
      <c r="C75" s="27"/>
      <c r="D75" s="27"/>
      <c r="E75" s="27"/>
      <c r="F75" s="28"/>
      <c r="G75" s="28"/>
      <c r="H75" s="27"/>
      <c r="I75" s="27"/>
      <c r="J75" s="27"/>
      <c r="K75" s="27"/>
      <c r="L75" s="28"/>
      <c r="M75" s="28"/>
      <c r="N75" s="27"/>
      <c r="O75" s="27"/>
      <c r="P75" s="28"/>
      <c r="Q75" s="27"/>
      <c r="R75" s="27"/>
      <c r="S75" s="72"/>
      <c r="T75" s="27"/>
      <c r="Z75"/>
    </row>
    <row r="76" spans="1:26" ht="15" customHeight="1" x14ac:dyDescent="0.25">
      <c r="A76" s="27"/>
      <c r="B76" s="27"/>
      <c r="C76" s="27"/>
      <c r="D76" s="27"/>
      <c r="E76" s="27"/>
      <c r="F76" s="28"/>
      <c r="G76" s="28"/>
      <c r="H76" s="27"/>
      <c r="I76" s="27"/>
      <c r="J76" s="27"/>
      <c r="K76" s="27"/>
      <c r="L76" s="28"/>
      <c r="M76" s="28"/>
      <c r="N76" s="27"/>
      <c r="O76" s="27"/>
      <c r="P76" s="28"/>
      <c r="Q76" s="27"/>
      <c r="R76" s="27"/>
      <c r="S76" s="72"/>
      <c r="T76" s="27"/>
      <c r="Z76"/>
    </row>
    <row r="77" spans="1:26" ht="15" customHeight="1" x14ac:dyDescent="0.25">
      <c r="A77" s="27"/>
      <c r="B77" s="27"/>
      <c r="C77" s="27"/>
      <c r="D77" s="27"/>
      <c r="E77" s="27"/>
      <c r="F77" s="28"/>
      <c r="G77" s="28"/>
      <c r="H77" s="27"/>
      <c r="I77" s="27"/>
      <c r="J77" s="27"/>
      <c r="K77" s="27"/>
      <c r="L77" s="28"/>
      <c r="M77" s="28"/>
      <c r="N77" s="27"/>
      <c r="O77" s="27"/>
      <c r="P77" s="28"/>
      <c r="Q77" s="27"/>
      <c r="R77" s="27"/>
      <c r="S77" s="72"/>
      <c r="T77" s="27"/>
      <c r="X77"/>
      <c r="Z77"/>
    </row>
    <row r="78" spans="1:26" ht="15" customHeight="1" x14ac:dyDescent="0.25">
      <c r="A78" s="27"/>
      <c r="B78" s="27"/>
      <c r="C78" s="27"/>
      <c r="D78" s="27"/>
      <c r="E78" s="27"/>
      <c r="F78" s="28"/>
      <c r="G78" s="28"/>
      <c r="H78" s="27"/>
      <c r="I78" s="27"/>
      <c r="J78" s="27"/>
      <c r="K78" s="27"/>
      <c r="L78" s="28"/>
      <c r="M78" s="28"/>
      <c r="N78" s="27"/>
      <c r="O78" s="27"/>
      <c r="P78" s="28"/>
      <c r="Q78" s="27"/>
      <c r="R78" s="27"/>
      <c r="S78" s="72"/>
      <c r="T78" s="27"/>
      <c r="Z78"/>
    </row>
    <row r="79" spans="1:26" ht="15" customHeight="1" x14ac:dyDescent="0.25">
      <c r="A79" s="27"/>
      <c r="B79" s="27"/>
      <c r="C79" s="27"/>
      <c r="D79" s="27"/>
      <c r="E79" s="27"/>
      <c r="F79" s="28"/>
      <c r="G79" s="28"/>
      <c r="H79" s="27"/>
      <c r="I79" s="27"/>
      <c r="J79" s="27"/>
      <c r="K79" s="27"/>
      <c r="L79" s="28"/>
      <c r="M79" s="28"/>
      <c r="N79" s="27"/>
      <c r="O79" s="27"/>
      <c r="P79" s="28"/>
      <c r="Q79" s="27"/>
      <c r="R79" s="27"/>
      <c r="S79" s="72"/>
      <c r="T79" s="27"/>
      <c r="Y79"/>
      <c r="Z79"/>
    </row>
    <row r="80" spans="1:26" ht="15" customHeight="1" x14ac:dyDescent="0.25">
      <c r="A80" s="27"/>
      <c r="B80" s="27"/>
      <c r="C80" s="27"/>
      <c r="D80" s="27"/>
      <c r="E80" s="27"/>
      <c r="F80" s="28"/>
      <c r="G80" s="28"/>
      <c r="H80" s="27"/>
      <c r="I80" s="27"/>
      <c r="J80" s="27"/>
      <c r="K80" s="27"/>
      <c r="L80" s="28"/>
      <c r="M80" s="28"/>
      <c r="N80" s="27"/>
      <c r="O80" s="27"/>
      <c r="P80" s="28"/>
      <c r="Q80" s="27"/>
      <c r="R80" s="27"/>
      <c r="S80" s="72"/>
      <c r="T80" s="27"/>
    </row>
    <row r="81" spans="1:20" ht="15" customHeight="1" x14ac:dyDescent="0.25">
      <c r="A81" s="27"/>
      <c r="B81" s="27"/>
      <c r="C81" s="27"/>
      <c r="D81" s="27"/>
      <c r="E81" s="27"/>
      <c r="F81" s="28"/>
      <c r="G81" s="28"/>
      <c r="H81" s="27"/>
      <c r="I81" s="27"/>
      <c r="J81" s="27"/>
      <c r="K81" s="27"/>
      <c r="L81" s="28"/>
      <c r="M81" s="28"/>
      <c r="N81" s="27"/>
      <c r="O81" s="27"/>
      <c r="P81" s="28"/>
      <c r="Q81" s="27"/>
      <c r="R81" s="27"/>
      <c r="S81" s="72"/>
      <c r="T81" s="27"/>
    </row>
    <row r="82" spans="1:20" ht="15" customHeight="1" x14ac:dyDescent="0.25">
      <c r="A82" s="27"/>
      <c r="B82" s="27"/>
      <c r="C82" s="27"/>
      <c r="D82" s="27"/>
      <c r="E82" s="27"/>
      <c r="F82" s="28"/>
      <c r="G82" s="28"/>
      <c r="H82" s="27"/>
      <c r="I82" s="27"/>
      <c r="J82" s="27"/>
      <c r="K82" s="27"/>
      <c r="L82" s="28"/>
      <c r="M82" s="28"/>
      <c r="N82" s="27"/>
      <c r="O82" s="27"/>
      <c r="P82" s="28"/>
      <c r="Q82" s="27"/>
      <c r="R82" s="27"/>
      <c r="S82" s="72"/>
      <c r="T82" s="27"/>
    </row>
    <row r="83" spans="1:20" ht="15" customHeight="1" x14ac:dyDescent="0.25">
      <c r="A83" s="27"/>
      <c r="B83" s="27"/>
      <c r="C83" s="27"/>
      <c r="D83" s="27"/>
      <c r="E83" s="27"/>
      <c r="F83" s="28"/>
      <c r="G83" s="28"/>
      <c r="H83" s="27"/>
      <c r="I83" s="27"/>
      <c r="J83" s="27"/>
      <c r="K83" s="27"/>
      <c r="L83" s="28"/>
      <c r="M83" s="28"/>
      <c r="N83" s="27"/>
      <c r="O83" s="27"/>
      <c r="P83" s="28"/>
      <c r="Q83" s="27"/>
      <c r="R83" s="27"/>
      <c r="S83" s="72"/>
      <c r="T83" s="27"/>
    </row>
    <row r="84" spans="1:20" ht="15" customHeight="1" x14ac:dyDescent="0.25">
      <c r="A84" s="27"/>
      <c r="B84" s="27"/>
      <c r="C84" s="27"/>
      <c r="D84" s="27"/>
      <c r="E84" s="27"/>
      <c r="F84" s="28"/>
      <c r="G84" s="28"/>
      <c r="H84" s="27"/>
      <c r="I84" s="27"/>
      <c r="J84" s="27"/>
      <c r="K84" s="27"/>
      <c r="L84" s="28"/>
      <c r="M84" s="28"/>
      <c r="N84" s="27"/>
      <c r="O84" s="27"/>
      <c r="P84" s="28"/>
      <c r="Q84" s="27"/>
      <c r="R84" s="27"/>
      <c r="S84" s="72"/>
      <c r="T84" s="27"/>
    </row>
    <row r="85" spans="1:20" ht="15" customHeight="1" x14ac:dyDescent="0.25">
      <c r="A85" s="27"/>
      <c r="B85" s="27"/>
      <c r="C85" s="27"/>
      <c r="D85" s="27"/>
      <c r="E85" s="27"/>
      <c r="F85" s="28"/>
      <c r="G85" s="28"/>
      <c r="H85" s="27"/>
      <c r="I85" s="27"/>
      <c r="J85" s="27"/>
      <c r="K85" s="27"/>
      <c r="L85" s="28"/>
      <c r="M85" s="28"/>
      <c r="N85" s="27"/>
      <c r="O85" s="27"/>
      <c r="P85" s="28"/>
      <c r="Q85" s="27"/>
      <c r="R85" s="27"/>
      <c r="S85" s="72"/>
      <c r="T85" s="27"/>
    </row>
    <row r="86" spans="1:20" ht="15" customHeight="1" x14ac:dyDescent="0.25">
      <c r="A86" s="27"/>
      <c r="B86" s="27"/>
      <c r="C86" s="27"/>
      <c r="D86" s="27"/>
      <c r="E86" s="27"/>
      <c r="F86" s="28"/>
      <c r="G86" s="28"/>
      <c r="H86" s="27"/>
      <c r="I86" s="27"/>
      <c r="J86" s="27"/>
      <c r="K86" s="27"/>
      <c r="L86" s="28"/>
      <c r="M86" s="28"/>
      <c r="N86" s="27"/>
      <c r="O86" s="27"/>
      <c r="P86" s="28"/>
      <c r="Q86" s="27"/>
      <c r="R86" s="27"/>
      <c r="S86" s="72"/>
      <c r="T86" s="27"/>
    </row>
    <row r="87" spans="1:20" ht="15" customHeight="1" x14ac:dyDescent="0.25">
      <c r="A87" s="27"/>
      <c r="B87" s="27"/>
      <c r="C87" s="27"/>
      <c r="D87" s="27"/>
      <c r="E87" s="27"/>
      <c r="F87" s="28"/>
      <c r="G87" s="28"/>
      <c r="H87" s="27"/>
      <c r="I87" s="27"/>
      <c r="J87" s="27"/>
      <c r="K87" s="27"/>
      <c r="L87" s="28"/>
      <c r="M87" s="28"/>
      <c r="N87" s="27"/>
      <c r="O87" s="27"/>
      <c r="P87" s="28"/>
      <c r="Q87" s="27"/>
      <c r="R87" s="27"/>
      <c r="S87" s="72"/>
      <c r="T87" s="27"/>
    </row>
    <row r="88" spans="1:20" ht="15" customHeight="1" x14ac:dyDescent="0.25">
      <c r="A88" s="27"/>
      <c r="B88" s="27"/>
      <c r="C88" s="27"/>
      <c r="D88" s="27"/>
      <c r="E88" s="27"/>
      <c r="F88" s="28"/>
      <c r="G88" s="28"/>
      <c r="H88" s="27"/>
      <c r="I88" s="27"/>
      <c r="J88" s="27"/>
      <c r="K88" s="27"/>
      <c r="L88" s="28"/>
      <c r="M88" s="28"/>
      <c r="N88" s="27"/>
      <c r="O88" s="27"/>
      <c r="P88" s="28"/>
      <c r="Q88" s="27"/>
      <c r="R88" s="27"/>
      <c r="S88" s="72"/>
      <c r="T88" s="27"/>
    </row>
    <row r="89" spans="1:20" ht="15" customHeight="1" x14ac:dyDescent="0.25">
      <c r="A89" s="27"/>
      <c r="B89" s="27"/>
      <c r="C89" s="27"/>
      <c r="D89" s="27"/>
      <c r="E89" s="27"/>
      <c r="F89" s="28"/>
      <c r="G89" s="28"/>
      <c r="H89" s="27"/>
      <c r="I89" s="27"/>
      <c r="J89" s="27"/>
      <c r="K89" s="27"/>
      <c r="L89" s="28"/>
      <c r="M89" s="28"/>
      <c r="N89" s="27"/>
      <c r="O89" s="27"/>
      <c r="P89" s="28"/>
      <c r="Q89" s="27"/>
      <c r="R89" s="27"/>
      <c r="S89" s="72"/>
      <c r="T89" s="27"/>
    </row>
    <row r="90" spans="1:20" ht="15" customHeight="1" x14ac:dyDescent="0.25">
      <c r="A90" s="27"/>
      <c r="B90" s="27"/>
      <c r="C90" s="27"/>
      <c r="D90" s="27"/>
      <c r="E90" s="27"/>
      <c r="F90" s="28"/>
      <c r="G90" s="28"/>
      <c r="H90" s="27"/>
      <c r="I90" s="27"/>
      <c r="J90" s="27"/>
      <c r="K90" s="27"/>
      <c r="L90" s="28"/>
      <c r="M90" s="28"/>
      <c r="N90" s="27"/>
      <c r="O90" s="27"/>
      <c r="P90" s="28"/>
      <c r="Q90" s="27"/>
      <c r="R90" s="27"/>
      <c r="S90" s="72"/>
      <c r="T90" s="27"/>
    </row>
    <row r="91" spans="1:20" ht="15" customHeight="1" x14ac:dyDescent="0.25">
      <c r="A91" s="27"/>
      <c r="B91" s="27"/>
      <c r="C91" s="27"/>
      <c r="D91" s="27"/>
      <c r="E91" s="27"/>
      <c r="F91" s="28"/>
      <c r="G91" s="28"/>
      <c r="H91" s="27"/>
      <c r="I91" s="27"/>
      <c r="J91" s="27"/>
      <c r="K91" s="27"/>
      <c r="L91" s="28"/>
      <c r="M91" s="28"/>
      <c r="N91" s="27"/>
      <c r="O91" s="27"/>
      <c r="P91" s="28"/>
      <c r="Q91" s="27"/>
      <c r="R91" s="27"/>
      <c r="S91" s="72"/>
      <c r="T91" s="27"/>
    </row>
    <row r="92" spans="1:20" ht="15" customHeight="1" x14ac:dyDescent="0.25">
      <c r="A92" s="27"/>
      <c r="B92" s="27"/>
      <c r="C92" s="27"/>
      <c r="D92" s="27"/>
      <c r="E92" s="27"/>
      <c r="F92" s="28"/>
      <c r="G92" s="28"/>
      <c r="H92" s="27"/>
      <c r="I92" s="27"/>
      <c r="J92" s="27"/>
      <c r="K92" s="27"/>
      <c r="L92" s="28"/>
      <c r="M92" s="28"/>
      <c r="N92" s="27"/>
      <c r="O92" s="27"/>
      <c r="P92" s="28"/>
      <c r="Q92" s="27"/>
      <c r="R92" s="27"/>
      <c r="S92" s="72"/>
      <c r="T92" s="27"/>
    </row>
    <row r="93" spans="1:20" ht="15" customHeight="1" x14ac:dyDescent="0.25">
      <c r="A93" s="27"/>
      <c r="B93" s="27"/>
      <c r="C93" s="27"/>
      <c r="D93" s="27"/>
      <c r="E93" s="27"/>
      <c r="F93" s="28"/>
      <c r="G93" s="28"/>
      <c r="H93" s="27"/>
      <c r="I93" s="27"/>
      <c r="J93" s="27"/>
      <c r="K93" s="27"/>
      <c r="L93" s="28"/>
      <c r="M93" s="28"/>
      <c r="N93" s="27"/>
      <c r="O93" s="27"/>
      <c r="P93" s="28"/>
      <c r="Q93" s="27"/>
      <c r="R93" s="27"/>
      <c r="S93" s="72"/>
      <c r="T93" s="27"/>
    </row>
    <row r="94" spans="1:20" ht="15" customHeight="1" x14ac:dyDescent="0.25">
      <c r="A94" s="27"/>
      <c r="B94" s="27"/>
      <c r="C94" s="27"/>
      <c r="D94" s="27"/>
      <c r="E94" s="27"/>
      <c r="F94" s="28"/>
      <c r="G94" s="28"/>
      <c r="H94" s="27"/>
      <c r="I94" s="27"/>
      <c r="J94" s="27"/>
      <c r="K94" s="27"/>
      <c r="L94" s="28"/>
      <c r="M94" s="28"/>
      <c r="N94" s="27"/>
      <c r="O94" s="27"/>
      <c r="P94" s="28"/>
      <c r="Q94" s="27"/>
      <c r="R94" s="27"/>
      <c r="S94" s="72"/>
      <c r="T94" s="27"/>
    </row>
    <row r="95" spans="1:20" ht="15" customHeight="1" x14ac:dyDescent="0.25">
      <c r="A95" s="27"/>
      <c r="B95" s="27"/>
      <c r="C95" s="27"/>
      <c r="D95" s="27"/>
      <c r="E95" s="27"/>
      <c r="F95" s="28"/>
      <c r="G95" s="28"/>
      <c r="H95" s="27"/>
      <c r="I95" s="27"/>
      <c r="J95" s="27"/>
      <c r="K95" s="27"/>
      <c r="L95" s="28"/>
      <c r="M95" s="28"/>
      <c r="N95" s="27"/>
      <c r="O95" s="27"/>
      <c r="P95" s="28"/>
      <c r="Q95" s="27"/>
      <c r="R95" s="27"/>
      <c r="S95" s="72"/>
      <c r="T95" s="27"/>
    </row>
    <row r="96" spans="1:20" ht="15" customHeight="1" x14ac:dyDescent="0.25">
      <c r="A96" s="27"/>
      <c r="B96" s="27"/>
      <c r="C96" s="27"/>
      <c r="D96" s="27"/>
      <c r="E96" s="27"/>
      <c r="F96" s="28"/>
      <c r="G96" s="28"/>
      <c r="H96" s="27"/>
      <c r="I96" s="27"/>
      <c r="J96" s="27"/>
      <c r="K96" s="27"/>
      <c r="L96" s="28"/>
      <c r="M96" s="28"/>
      <c r="N96" s="27"/>
      <c r="O96" s="27"/>
      <c r="P96" s="28"/>
      <c r="Q96" s="27"/>
      <c r="R96" s="27"/>
      <c r="S96" s="72"/>
      <c r="T96" s="27"/>
    </row>
    <row r="97" spans="1:20" ht="15" customHeight="1" x14ac:dyDescent="0.25">
      <c r="A97" s="27"/>
      <c r="B97" s="27"/>
      <c r="C97" s="27"/>
      <c r="D97" s="27"/>
      <c r="E97" s="27"/>
      <c r="F97" s="28"/>
      <c r="G97" s="28"/>
      <c r="H97" s="27"/>
      <c r="I97" s="27"/>
      <c r="J97" s="27"/>
      <c r="K97" s="27"/>
      <c r="L97" s="28"/>
      <c r="M97" s="28"/>
      <c r="N97" s="27"/>
      <c r="O97" s="27"/>
      <c r="P97" s="28"/>
      <c r="Q97" s="27"/>
      <c r="R97" s="27"/>
      <c r="S97" s="72"/>
      <c r="T97" s="27"/>
    </row>
    <row r="98" spans="1:20" ht="15" customHeight="1" x14ac:dyDescent="0.25">
      <c r="A98" s="27"/>
      <c r="B98" s="27"/>
      <c r="C98" s="27"/>
      <c r="D98" s="27"/>
      <c r="E98" s="27"/>
      <c r="F98" s="28"/>
      <c r="G98" s="28"/>
      <c r="H98" s="27"/>
      <c r="I98" s="27"/>
      <c r="J98" s="27"/>
      <c r="K98" s="27"/>
      <c r="L98" s="28"/>
      <c r="M98" s="28"/>
      <c r="N98" s="27"/>
      <c r="O98" s="27"/>
      <c r="P98" s="28"/>
      <c r="Q98" s="27"/>
      <c r="R98" s="27"/>
      <c r="S98" s="72"/>
      <c r="T98" s="27"/>
    </row>
    <row r="99" spans="1:20" ht="15" customHeight="1" x14ac:dyDescent="0.25">
      <c r="A99" s="27"/>
      <c r="B99" s="27"/>
      <c r="C99" s="27"/>
      <c r="D99" s="27"/>
      <c r="E99" s="27"/>
      <c r="F99" s="28"/>
      <c r="G99" s="28"/>
      <c r="H99" s="27"/>
      <c r="I99" s="27"/>
      <c r="J99" s="27"/>
      <c r="K99" s="27"/>
      <c r="L99" s="28"/>
      <c r="M99" s="28"/>
      <c r="N99" s="27"/>
      <c r="O99" s="27"/>
      <c r="P99" s="28"/>
      <c r="Q99" s="27"/>
      <c r="R99" s="27"/>
      <c r="S99" s="72"/>
      <c r="T99" s="27"/>
    </row>
    <row r="100" spans="1:20" ht="15" customHeight="1" x14ac:dyDescent="0.25">
      <c r="A100" s="27"/>
      <c r="B100" s="27"/>
      <c r="C100" s="27"/>
      <c r="D100" s="27"/>
      <c r="E100" s="27"/>
      <c r="F100" s="28"/>
      <c r="G100" s="28"/>
      <c r="H100" s="27"/>
      <c r="I100" s="27"/>
      <c r="J100" s="27"/>
      <c r="K100" s="27"/>
      <c r="L100" s="28"/>
      <c r="M100" s="28"/>
      <c r="N100" s="27"/>
      <c r="O100" s="27"/>
      <c r="P100" s="28"/>
      <c r="Q100" s="27"/>
      <c r="R100" s="27"/>
      <c r="S100" s="72"/>
      <c r="T100" s="27"/>
    </row>
    <row r="101" spans="1:20" ht="15" customHeight="1" x14ac:dyDescent="0.25">
      <c r="A101" s="27"/>
      <c r="B101" s="27"/>
      <c r="C101" s="27"/>
      <c r="D101" s="27"/>
      <c r="E101" s="27"/>
      <c r="F101" s="28"/>
      <c r="G101" s="28"/>
      <c r="H101" s="27"/>
      <c r="I101" s="27"/>
      <c r="J101" s="27"/>
      <c r="K101" s="27"/>
      <c r="L101" s="28"/>
      <c r="M101" s="28"/>
      <c r="N101" s="27"/>
      <c r="O101" s="27"/>
      <c r="P101" s="28"/>
      <c r="Q101" s="27"/>
      <c r="R101" s="27"/>
      <c r="S101" s="72"/>
      <c r="T101" s="27"/>
    </row>
    <row r="102" spans="1:20" ht="15" customHeight="1" x14ac:dyDescent="0.25">
      <c r="A102" s="27"/>
      <c r="B102" s="27"/>
      <c r="C102" s="27"/>
      <c r="D102" s="27"/>
      <c r="E102" s="27"/>
      <c r="F102" s="28"/>
      <c r="G102" s="28"/>
      <c r="H102" s="27"/>
      <c r="I102" s="27"/>
      <c r="J102" s="27"/>
      <c r="K102" s="27"/>
      <c r="L102" s="28"/>
      <c r="M102" s="28"/>
      <c r="N102" s="27"/>
      <c r="O102" s="27"/>
      <c r="P102" s="28"/>
      <c r="Q102" s="27"/>
      <c r="R102" s="27"/>
      <c r="S102" s="72"/>
      <c r="T102" s="27"/>
    </row>
    <row r="103" spans="1:20" ht="15" customHeight="1" x14ac:dyDescent="0.25">
      <c r="A103" s="27"/>
      <c r="B103" s="27"/>
      <c r="C103" s="27"/>
      <c r="D103" s="27"/>
      <c r="E103" s="27"/>
      <c r="F103" s="28"/>
      <c r="G103" s="28"/>
      <c r="H103" s="27"/>
      <c r="I103" s="27"/>
      <c r="J103" s="27"/>
      <c r="K103" s="27"/>
      <c r="L103" s="28"/>
      <c r="M103" s="28"/>
      <c r="N103" s="27"/>
      <c r="O103" s="27"/>
      <c r="P103" s="28"/>
      <c r="Q103" s="27"/>
      <c r="R103" s="27"/>
      <c r="S103" s="72"/>
      <c r="T103" s="27"/>
    </row>
    <row r="104" spans="1:20" ht="15" customHeight="1" x14ac:dyDescent="0.25">
      <c r="A104" s="27"/>
      <c r="B104" s="27"/>
      <c r="C104" s="27"/>
      <c r="D104" s="27"/>
      <c r="E104" s="27"/>
      <c r="F104" s="28"/>
      <c r="G104" s="28"/>
      <c r="H104" s="27"/>
      <c r="I104" s="27"/>
      <c r="J104" s="27"/>
      <c r="K104" s="27"/>
      <c r="L104" s="28"/>
      <c r="M104" s="28"/>
      <c r="N104" s="27"/>
      <c r="O104" s="27"/>
      <c r="P104" s="28"/>
      <c r="Q104" s="27"/>
      <c r="R104" s="27"/>
      <c r="S104" s="72"/>
      <c r="T104" s="27"/>
    </row>
    <row r="105" spans="1:20" ht="15" customHeight="1" x14ac:dyDescent="0.25">
      <c r="A105" s="27"/>
      <c r="B105" s="27"/>
      <c r="C105" s="27"/>
      <c r="D105" s="27"/>
      <c r="E105" s="27"/>
      <c r="F105" s="28"/>
      <c r="G105" s="28"/>
      <c r="H105" s="27"/>
      <c r="I105" s="27"/>
      <c r="J105" s="27"/>
      <c r="K105" s="27"/>
      <c r="L105" s="28"/>
      <c r="M105" s="28"/>
      <c r="N105" s="27"/>
      <c r="O105" s="27"/>
      <c r="P105" s="28"/>
      <c r="Q105" s="27"/>
      <c r="R105" s="27"/>
      <c r="S105" s="72"/>
      <c r="T105" s="27"/>
    </row>
    <row r="106" spans="1:20" ht="15" customHeight="1" x14ac:dyDescent="0.25">
      <c r="A106" s="27"/>
      <c r="B106" s="27"/>
      <c r="C106" s="27"/>
      <c r="D106" s="27"/>
      <c r="E106" s="27"/>
      <c r="F106" s="28"/>
      <c r="G106" s="28"/>
      <c r="H106" s="27"/>
      <c r="I106" s="27"/>
      <c r="J106" s="27"/>
      <c r="K106" s="27"/>
      <c r="L106" s="28"/>
      <c r="M106" s="28"/>
      <c r="N106" s="27"/>
      <c r="O106" s="27"/>
      <c r="P106" s="28"/>
      <c r="Q106" s="27"/>
      <c r="R106" s="27"/>
      <c r="S106" s="72"/>
      <c r="T106" s="27"/>
    </row>
    <row r="107" spans="1:20" ht="15" customHeight="1" x14ac:dyDescent="0.25">
      <c r="A107" s="27"/>
      <c r="B107" s="27"/>
      <c r="C107" s="27"/>
      <c r="D107" s="27"/>
      <c r="E107" s="27"/>
      <c r="F107" s="28"/>
      <c r="G107" s="28"/>
      <c r="H107" s="27"/>
      <c r="I107" s="27"/>
      <c r="J107" s="27"/>
      <c r="K107" s="27"/>
      <c r="L107" s="28"/>
      <c r="M107" s="28"/>
      <c r="N107" s="27"/>
      <c r="O107" s="27"/>
      <c r="P107" s="28"/>
      <c r="Q107" s="27"/>
      <c r="R107" s="27"/>
      <c r="S107" s="72"/>
      <c r="T107" s="27"/>
    </row>
    <row r="108" spans="1:20" ht="15" customHeight="1" x14ac:dyDescent="0.25">
      <c r="A108" s="27"/>
      <c r="B108" s="27"/>
      <c r="C108" s="27"/>
      <c r="D108" s="27"/>
      <c r="E108" s="27"/>
      <c r="F108" s="28"/>
      <c r="G108" s="28"/>
      <c r="H108" s="27"/>
      <c r="I108" s="27"/>
      <c r="J108" s="27"/>
      <c r="K108" s="27"/>
      <c r="L108" s="28"/>
      <c r="M108" s="28"/>
      <c r="N108" s="27"/>
      <c r="O108" s="27"/>
      <c r="P108" s="28"/>
      <c r="Q108" s="27"/>
      <c r="R108" s="27"/>
      <c r="S108" s="72"/>
      <c r="T108" s="27"/>
    </row>
    <row r="109" spans="1:20" ht="15" customHeight="1" x14ac:dyDescent="0.25">
      <c r="A109" s="27"/>
      <c r="B109" s="27"/>
      <c r="C109" s="27"/>
      <c r="D109" s="27"/>
      <c r="E109" s="27"/>
      <c r="F109" s="28"/>
      <c r="G109" s="28"/>
      <c r="H109" s="27"/>
      <c r="I109" s="27"/>
      <c r="J109" s="27"/>
      <c r="K109" s="27"/>
      <c r="L109" s="28"/>
      <c r="M109" s="28"/>
      <c r="N109" s="27"/>
      <c r="O109" s="27"/>
      <c r="P109" s="28"/>
      <c r="Q109" s="27"/>
      <c r="R109" s="27"/>
      <c r="S109" s="72"/>
      <c r="T109" s="27"/>
    </row>
    <row r="110" spans="1:20" ht="15" customHeight="1" x14ac:dyDescent="0.25">
      <c r="A110" s="27"/>
      <c r="B110" s="27"/>
      <c r="C110" s="27"/>
      <c r="D110" s="27"/>
      <c r="E110" s="27"/>
      <c r="F110" s="28"/>
      <c r="G110" s="28"/>
      <c r="H110" s="27"/>
      <c r="I110" s="27"/>
      <c r="J110" s="27"/>
      <c r="K110" s="27"/>
      <c r="L110" s="28"/>
      <c r="M110" s="28"/>
      <c r="N110" s="27"/>
      <c r="O110" s="27"/>
      <c r="P110" s="28"/>
      <c r="Q110" s="27"/>
      <c r="R110" s="27"/>
      <c r="S110" s="72"/>
      <c r="T110" s="27"/>
    </row>
    <row r="111" spans="1:20" ht="15" customHeight="1" x14ac:dyDescent="0.25">
      <c r="A111" s="27"/>
      <c r="B111" s="27"/>
      <c r="C111" s="27"/>
      <c r="D111" s="27"/>
      <c r="E111" s="27"/>
      <c r="F111" s="28"/>
      <c r="G111" s="28"/>
      <c r="H111" s="27"/>
      <c r="I111" s="27"/>
      <c r="J111" s="27"/>
      <c r="K111" s="27"/>
      <c r="L111" s="28"/>
      <c r="M111" s="28"/>
      <c r="N111" s="27"/>
      <c r="O111" s="27"/>
      <c r="P111" s="28"/>
      <c r="Q111" s="27"/>
      <c r="R111" s="27"/>
      <c r="S111" s="72"/>
      <c r="T111" s="27"/>
    </row>
    <row r="112" spans="1:20" ht="15" customHeight="1" x14ac:dyDescent="0.25">
      <c r="A112" s="27"/>
      <c r="B112" s="27"/>
      <c r="C112" s="27"/>
      <c r="D112" s="27"/>
      <c r="E112" s="27"/>
      <c r="F112" s="28"/>
      <c r="G112" s="28"/>
      <c r="H112" s="27"/>
      <c r="I112" s="27"/>
      <c r="J112" s="27"/>
      <c r="K112" s="27"/>
      <c r="L112" s="28"/>
      <c r="M112" s="28"/>
      <c r="N112" s="27"/>
      <c r="O112" s="27"/>
      <c r="P112" s="28"/>
      <c r="Q112" s="27"/>
      <c r="R112" s="27"/>
      <c r="S112" s="72"/>
      <c r="T112" s="27"/>
    </row>
    <row r="113" spans="1:20" ht="15" customHeight="1" x14ac:dyDescent="0.25">
      <c r="A113" s="27"/>
      <c r="B113" s="27"/>
      <c r="C113" s="27"/>
      <c r="D113" s="27"/>
      <c r="E113" s="27"/>
      <c r="F113" s="28"/>
      <c r="G113" s="28"/>
      <c r="H113" s="27"/>
      <c r="I113" s="27"/>
      <c r="J113" s="27"/>
      <c r="K113" s="27"/>
      <c r="L113" s="28"/>
      <c r="M113" s="28"/>
      <c r="N113" s="27"/>
      <c r="O113" s="27"/>
      <c r="P113" s="28"/>
      <c r="Q113" s="27"/>
      <c r="R113" s="27"/>
      <c r="S113" s="72"/>
      <c r="T113" s="27"/>
    </row>
    <row r="114" spans="1:20" ht="15" customHeight="1" x14ac:dyDescent="0.25">
      <c r="A114" s="27"/>
      <c r="B114" s="27"/>
      <c r="C114" s="27"/>
      <c r="D114" s="27"/>
      <c r="E114" s="27"/>
      <c r="F114" s="28"/>
      <c r="G114" s="28"/>
      <c r="H114" s="27"/>
      <c r="I114" s="27"/>
      <c r="J114" s="27"/>
      <c r="K114" s="27"/>
      <c r="L114" s="28"/>
      <c r="M114" s="28"/>
      <c r="N114" s="27"/>
      <c r="O114" s="27"/>
      <c r="P114" s="28"/>
      <c r="Q114" s="27"/>
      <c r="R114" s="27"/>
      <c r="S114" s="72"/>
      <c r="T114" s="27"/>
    </row>
    <row r="115" spans="1:20" ht="15" customHeight="1" x14ac:dyDescent="0.25">
      <c r="A115" s="27"/>
      <c r="B115" s="27"/>
      <c r="C115" s="27"/>
      <c r="D115" s="27"/>
      <c r="E115" s="27"/>
      <c r="F115" s="28"/>
      <c r="G115" s="28"/>
      <c r="H115" s="27"/>
      <c r="I115" s="27"/>
      <c r="J115" s="27"/>
      <c r="K115" s="27"/>
      <c r="L115" s="28"/>
      <c r="M115" s="28"/>
      <c r="N115" s="27"/>
      <c r="O115" s="27"/>
      <c r="P115" s="28"/>
      <c r="Q115" s="27"/>
      <c r="R115" s="27"/>
      <c r="S115" s="72"/>
      <c r="T115" s="27"/>
    </row>
    <row r="116" spans="1:20" ht="15" customHeight="1" x14ac:dyDescent="0.25">
      <c r="A116" s="27"/>
      <c r="B116" s="27"/>
      <c r="C116" s="27"/>
      <c r="D116" s="27"/>
      <c r="E116" s="27"/>
      <c r="F116" s="28"/>
      <c r="G116" s="28"/>
      <c r="H116" s="27"/>
      <c r="I116" s="27"/>
      <c r="J116" s="27"/>
      <c r="K116" s="27"/>
      <c r="L116" s="28"/>
      <c r="M116" s="28"/>
      <c r="N116" s="27"/>
      <c r="O116" s="27"/>
      <c r="P116" s="28"/>
      <c r="Q116" s="27"/>
      <c r="R116" s="27"/>
      <c r="S116" s="72"/>
      <c r="T116" s="27"/>
    </row>
    <row r="117" spans="1:20" ht="15" customHeight="1" x14ac:dyDescent="0.25">
      <c r="A117" s="27"/>
      <c r="B117" s="27"/>
      <c r="C117" s="27"/>
      <c r="D117" s="27"/>
      <c r="E117" s="27"/>
      <c r="F117" s="28"/>
      <c r="G117" s="28"/>
      <c r="H117" s="27"/>
      <c r="I117" s="27"/>
      <c r="J117" s="27"/>
      <c r="K117" s="27"/>
      <c r="L117" s="28"/>
      <c r="M117" s="28"/>
      <c r="N117" s="27"/>
      <c r="O117" s="27"/>
      <c r="P117" s="28"/>
      <c r="Q117" s="27"/>
      <c r="R117" s="27"/>
      <c r="S117" s="72"/>
      <c r="T117" s="27"/>
    </row>
    <row r="118" spans="1:20" ht="15" customHeight="1" x14ac:dyDescent="0.25">
      <c r="A118" s="27"/>
      <c r="B118" s="27"/>
      <c r="C118" s="27"/>
      <c r="D118" s="27"/>
      <c r="E118" s="27"/>
      <c r="F118" s="28"/>
      <c r="G118" s="28"/>
      <c r="H118" s="27"/>
      <c r="I118" s="27"/>
      <c r="J118" s="27"/>
      <c r="K118" s="27"/>
      <c r="L118" s="28"/>
      <c r="M118" s="28"/>
      <c r="N118" s="27"/>
      <c r="O118" s="27"/>
      <c r="P118" s="28"/>
      <c r="Q118" s="27"/>
      <c r="R118" s="27"/>
      <c r="S118" s="72"/>
      <c r="T118" s="27"/>
    </row>
    <row r="119" spans="1:20" ht="15" customHeight="1" x14ac:dyDescent="0.25">
      <c r="A119" s="27"/>
      <c r="B119" s="27"/>
      <c r="C119" s="27"/>
      <c r="D119" s="27"/>
      <c r="E119" s="27"/>
      <c r="F119" s="28"/>
      <c r="G119" s="28"/>
      <c r="H119" s="27"/>
      <c r="I119" s="27"/>
      <c r="J119" s="27"/>
      <c r="K119" s="27"/>
      <c r="L119" s="28"/>
      <c r="M119" s="28"/>
      <c r="N119" s="27"/>
      <c r="O119" s="27"/>
      <c r="P119" s="28"/>
      <c r="Q119" s="27"/>
      <c r="R119" s="27"/>
      <c r="S119" s="72"/>
      <c r="T119" s="27"/>
    </row>
    <row r="120" spans="1:20" ht="15" customHeight="1" x14ac:dyDescent="0.25">
      <c r="A120" s="27"/>
      <c r="B120" s="27"/>
      <c r="C120" s="27"/>
      <c r="D120" s="27"/>
      <c r="E120" s="27"/>
      <c r="F120" s="28"/>
      <c r="G120" s="28"/>
      <c r="H120" s="27"/>
      <c r="I120" s="27"/>
      <c r="J120" s="27"/>
      <c r="K120" s="27"/>
      <c r="L120" s="28"/>
      <c r="M120" s="28"/>
      <c r="N120" s="27"/>
      <c r="O120" s="27"/>
      <c r="P120" s="28"/>
      <c r="Q120" s="27"/>
      <c r="R120" s="27"/>
      <c r="S120" s="72"/>
      <c r="T120" s="27"/>
    </row>
    <row r="121" spans="1:20" ht="15" customHeight="1" x14ac:dyDescent="0.25">
      <c r="A121" s="27"/>
      <c r="B121" s="27"/>
      <c r="C121" s="27"/>
      <c r="D121" s="27"/>
      <c r="E121" s="27"/>
      <c r="F121" s="28"/>
      <c r="G121" s="28"/>
      <c r="H121" s="27"/>
      <c r="I121" s="27"/>
      <c r="J121" s="27"/>
      <c r="K121" s="27"/>
      <c r="L121" s="28"/>
      <c r="M121" s="28"/>
      <c r="N121" s="27"/>
      <c r="O121" s="27"/>
      <c r="P121" s="28"/>
      <c r="Q121" s="27"/>
      <c r="R121" s="27"/>
      <c r="S121" s="72"/>
      <c r="T121" s="27"/>
    </row>
    <row r="122" spans="1:20" ht="15" customHeight="1" x14ac:dyDescent="0.25">
      <c r="A122" s="27"/>
      <c r="B122" s="27"/>
      <c r="C122" s="27"/>
      <c r="D122" s="27"/>
      <c r="E122" s="27"/>
      <c r="F122" s="28"/>
      <c r="G122" s="28"/>
      <c r="H122" s="27"/>
      <c r="I122" s="27"/>
      <c r="J122" s="27"/>
      <c r="K122" s="27"/>
      <c r="L122" s="28"/>
      <c r="M122" s="28"/>
      <c r="N122" s="27"/>
      <c r="O122" s="27"/>
      <c r="P122" s="28"/>
      <c r="Q122" s="27"/>
      <c r="R122" s="27"/>
      <c r="S122" s="72"/>
      <c r="T122" s="27"/>
    </row>
    <row r="123" spans="1:20" ht="15" customHeight="1" x14ac:dyDescent="0.25">
      <c r="A123" s="27"/>
      <c r="B123" s="27"/>
      <c r="C123" s="27"/>
      <c r="D123" s="27"/>
      <c r="E123" s="27"/>
      <c r="F123" s="28"/>
      <c r="G123" s="28"/>
      <c r="H123" s="27"/>
      <c r="I123" s="27"/>
      <c r="J123" s="27"/>
      <c r="K123" s="27"/>
      <c r="L123" s="28"/>
      <c r="M123" s="28"/>
      <c r="N123" s="27"/>
      <c r="O123" s="27"/>
      <c r="P123" s="28"/>
      <c r="Q123" s="27"/>
      <c r="R123" s="27"/>
      <c r="S123" s="72"/>
      <c r="T123" s="27"/>
    </row>
    <row r="124" spans="1:20" ht="15" customHeight="1" x14ac:dyDescent="0.25">
      <c r="A124" s="27"/>
      <c r="B124" s="27"/>
      <c r="C124" s="27"/>
      <c r="D124" s="27"/>
      <c r="E124" s="27"/>
      <c r="F124" s="28"/>
      <c r="G124" s="28"/>
      <c r="H124" s="27"/>
      <c r="I124" s="27"/>
      <c r="J124" s="27"/>
      <c r="K124" s="27"/>
      <c r="L124" s="28"/>
      <c r="M124" s="28"/>
      <c r="N124" s="27"/>
      <c r="O124" s="27"/>
      <c r="P124" s="28"/>
      <c r="Q124" s="27"/>
      <c r="R124" s="27"/>
      <c r="S124" s="72"/>
      <c r="T124" s="27"/>
    </row>
    <row r="125" spans="1:20" ht="15" customHeight="1" x14ac:dyDescent="0.25">
      <c r="A125" s="27"/>
      <c r="B125" s="27"/>
      <c r="C125" s="27"/>
      <c r="D125" s="27"/>
      <c r="E125" s="27"/>
      <c r="F125" s="28"/>
      <c r="G125" s="28"/>
      <c r="H125" s="27"/>
      <c r="I125" s="27"/>
      <c r="J125" s="27"/>
      <c r="K125" s="27"/>
      <c r="L125" s="28"/>
      <c r="M125" s="28"/>
      <c r="N125" s="27"/>
      <c r="O125" s="27"/>
      <c r="P125" s="28"/>
      <c r="Q125" s="27"/>
      <c r="R125" s="27"/>
      <c r="S125" s="72"/>
      <c r="T125" s="27"/>
    </row>
    <row r="126" spans="1:20" ht="15" customHeight="1" x14ac:dyDescent="0.25">
      <c r="A126" s="27"/>
      <c r="B126" s="27"/>
      <c r="C126" s="27"/>
      <c r="D126" s="27"/>
      <c r="E126" s="27"/>
      <c r="F126" s="28"/>
      <c r="G126" s="28"/>
      <c r="H126" s="27"/>
      <c r="I126" s="27"/>
      <c r="J126" s="27"/>
      <c r="K126" s="27"/>
      <c r="L126" s="28"/>
      <c r="M126" s="28"/>
      <c r="N126" s="27"/>
      <c r="O126" s="27"/>
      <c r="P126" s="28"/>
      <c r="Q126" s="27"/>
      <c r="R126" s="27"/>
      <c r="S126" s="72"/>
      <c r="T126" s="27"/>
    </row>
    <row r="127" spans="1:20" ht="15" customHeight="1" x14ac:dyDescent="0.25">
      <c r="A127" s="27"/>
      <c r="B127" s="27"/>
      <c r="C127" s="27"/>
      <c r="D127" s="27"/>
      <c r="E127" s="27"/>
      <c r="F127" s="28"/>
      <c r="G127" s="28"/>
      <c r="H127" s="27"/>
      <c r="I127" s="27"/>
      <c r="J127" s="27"/>
      <c r="K127" s="27"/>
      <c r="L127" s="28"/>
      <c r="M127" s="28"/>
      <c r="N127" s="27"/>
      <c r="O127" s="27"/>
      <c r="P127" s="28"/>
      <c r="Q127" s="27"/>
      <c r="R127" s="27"/>
      <c r="S127" s="72"/>
      <c r="T127" s="27"/>
    </row>
    <row r="128" spans="1:20" ht="15" customHeight="1" x14ac:dyDescent="0.25">
      <c r="A128" s="27"/>
      <c r="B128" s="27"/>
      <c r="C128" s="27"/>
      <c r="D128" s="27"/>
      <c r="E128" s="27"/>
      <c r="F128" s="28"/>
      <c r="G128" s="28"/>
      <c r="H128" s="27"/>
      <c r="I128" s="27"/>
      <c r="J128" s="27"/>
      <c r="K128" s="27"/>
      <c r="L128" s="28"/>
      <c r="M128" s="28"/>
      <c r="N128" s="27"/>
      <c r="O128" s="27"/>
      <c r="P128" s="28"/>
      <c r="Q128" s="27"/>
      <c r="R128" s="27"/>
      <c r="S128" s="72"/>
      <c r="T128" s="27"/>
    </row>
    <row r="129" spans="1:20" ht="15" customHeight="1" x14ac:dyDescent="0.25">
      <c r="A129" s="27"/>
      <c r="B129" s="27"/>
      <c r="C129" s="27"/>
      <c r="D129" s="27"/>
      <c r="E129" s="27"/>
      <c r="F129" s="28"/>
      <c r="G129" s="28"/>
      <c r="H129" s="27"/>
      <c r="I129" s="27"/>
      <c r="J129" s="27"/>
      <c r="K129" s="27"/>
      <c r="L129" s="28"/>
      <c r="M129" s="28"/>
      <c r="N129" s="27"/>
      <c r="O129" s="27"/>
      <c r="P129" s="28"/>
      <c r="Q129" s="27"/>
      <c r="R129" s="27"/>
      <c r="S129" s="72"/>
      <c r="T129" s="27"/>
    </row>
    <row r="130" spans="1:20" ht="15" customHeight="1" x14ac:dyDescent="0.25">
      <c r="A130" s="27"/>
      <c r="B130" s="27"/>
      <c r="C130" s="27"/>
      <c r="D130" s="27"/>
      <c r="E130" s="27"/>
      <c r="F130" s="28"/>
      <c r="G130" s="28"/>
      <c r="H130" s="27"/>
      <c r="I130" s="27"/>
      <c r="J130" s="27"/>
      <c r="K130" s="27"/>
      <c r="L130" s="28"/>
      <c r="M130" s="28"/>
      <c r="N130" s="27"/>
      <c r="O130" s="27"/>
      <c r="P130" s="28"/>
      <c r="Q130" s="27"/>
      <c r="R130" s="27"/>
      <c r="S130" s="72"/>
      <c r="T130" s="27"/>
    </row>
    <row r="131" spans="1:20" ht="15" customHeight="1" x14ac:dyDescent="0.25">
      <c r="A131" s="27"/>
      <c r="B131" s="27"/>
      <c r="C131" s="27"/>
      <c r="D131" s="27"/>
      <c r="E131" s="27"/>
      <c r="F131" s="28"/>
      <c r="G131" s="28"/>
      <c r="H131" s="27"/>
      <c r="I131" s="27"/>
      <c r="J131" s="27"/>
      <c r="K131" s="27"/>
      <c r="L131" s="28"/>
      <c r="M131" s="28"/>
      <c r="N131" s="27"/>
      <c r="O131" s="27"/>
      <c r="P131" s="28"/>
      <c r="Q131" s="27"/>
      <c r="R131" s="27"/>
      <c r="S131" s="72"/>
      <c r="T131" s="27"/>
    </row>
    <row r="132" spans="1:20" ht="15" customHeight="1" x14ac:dyDescent="0.25">
      <c r="A132" s="27"/>
      <c r="B132" s="27"/>
      <c r="C132" s="27"/>
      <c r="D132" s="27"/>
      <c r="E132" s="27"/>
      <c r="F132" s="28"/>
      <c r="G132" s="28"/>
      <c r="H132" s="27"/>
      <c r="I132" s="27"/>
      <c r="J132" s="27"/>
      <c r="K132" s="27"/>
      <c r="L132" s="28"/>
      <c r="M132" s="28"/>
      <c r="N132" s="27"/>
      <c r="O132" s="27"/>
      <c r="P132" s="28"/>
      <c r="Q132" s="27"/>
      <c r="R132" s="27"/>
      <c r="S132" s="72"/>
      <c r="T132" s="27"/>
    </row>
    <row r="133" spans="1:20" ht="15" customHeight="1" x14ac:dyDescent="0.25">
      <c r="A133" s="27"/>
      <c r="B133" s="27"/>
      <c r="C133" s="27"/>
      <c r="D133" s="27"/>
      <c r="E133" s="27"/>
      <c r="F133" s="28"/>
      <c r="G133" s="28"/>
      <c r="H133" s="27"/>
      <c r="I133" s="27"/>
      <c r="J133" s="27"/>
      <c r="K133" s="27"/>
      <c r="L133" s="28"/>
      <c r="M133" s="28"/>
      <c r="N133" s="27"/>
      <c r="O133" s="27"/>
      <c r="P133" s="28"/>
      <c r="Q133" s="27"/>
      <c r="R133" s="27"/>
      <c r="S133" s="72"/>
      <c r="T133" s="27"/>
    </row>
    <row r="134" spans="1:20" ht="15" customHeight="1" x14ac:dyDescent="0.25">
      <c r="A134" s="27"/>
      <c r="B134" s="27"/>
      <c r="C134" s="27"/>
      <c r="D134" s="27"/>
      <c r="E134" s="27"/>
      <c r="F134" s="28"/>
      <c r="G134" s="28"/>
      <c r="H134" s="27"/>
      <c r="I134" s="27"/>
      <c r="J134" s="27"/>
      <c r="K134" s="27"/>
      <c r="L134" s="28"/>
      <c r="M134" s="28"/>
      <c r="N134" s="27"/>
      <c r="O134" s="27"/>
      <c r="P134" s="28"/>
      <c r="Q134" s="27"/>
      <c r="R134" s="27"/>
      <c r="S134" s="72"/>
      <c r="T134" s="27"/>
    </row>
    <row r="135" spans="1:20" ht="15" customHeight="1" x14ac:dyDescent="0.25">
      <c r="A135" s="27"/>
      <c r="B135" s="27"/>
      <c r="C135" s="27"/>
      <c r="D135" s="27"/>
      <c r="E135" s="27"/>
      <c r="F135" s="28"/>
      <c r="G135" s="28"/>
      <c r="H135" s="27"/>
      <c r="I135" s="27"/>
      <c r="J135" s="27"/>
      <c r="K135" s="27"/>
      <c r="L135" s="28"/>
      <c r="M135" s="28"/>
      <c r="N135" s="27"/>
      <c r="O135" s="27"/>
      <c r="P135" s="28"/>
      <c r="Q135" s="27"/>
      <c r="R135" s="27"/>
      <c r="S135" s="72"/>
      <c r="T135" s="27"/>
    </row>
    <row r="136" spans="1:20" ht="15" customHeight="1" x14ac:dyDescent="0.25">
      <c r="A136" s="27"/>
      <c r="B136" s="27"/>
      <c r="C136" s="27"/>
      <c r="D136" s="27"/>
      <c r="E136" s="27"/>
      <c r="F136" s="28"/>
      <c r="G136" s="28"/>
      <c r="H136" s="27"/>
      <c r="I136" s="27"/>
      <c r="J136" s="27"/>
      <c r="K136" s="27"/>
      <c r="L136" s="28"/>
      <c r="M136" s="28"/>
      <c r="N136" s="27"/>
      <c r="O136" s="27"/>
      <c r="P136" s="28"/>
      <c r="Q136" s="27"/>
      <c r="R136" s="27"/>
      <c r="S136" s="72"/>
      <c r="T136" s="27"/>
    </row>
    <row r="137" spans="1:20" ht="15" customHeight="1" x14ac:dyDescent="0.25">
      <c r="A137" s="27"/>
      <c r="B137" s="27"/>
      <c r="C137" s="27"/>
      <c r="D137" s="27"/>
      <c r="E137" s="27"/>
      <c r="F137" s="28"/>
      <c r="G137" s="28"/>
      <c r="H137" s="27"/>
      <c r="I137" s="27"/>
      <c r="J137" s="27"/>
      <c r="K137" s="27"/>
      <c r="L137" s="28"/>
      <c r="M137" s="28"/>
      <c r="N137" s="27"/>
      <c r="O137" s="27"/>
      <c r="P137" s="28"/>
      <c r="Q137" s="27"/>
      <c r="R137" s="27"/>
      <c r="S137" s="72"/>
      <c r="T137" s="27"/>
    </row>
    <row r="138" spans="1:20" ht="15" customHeight="1" x14ac:dyDescent="0.25">
      <c r="A138" s="27"/>
      <c r="B138" s="27"/>
      <c r="C138" s="27"/>
      <c r="D138" s="27"/>
      <c r="E138" s="27"/>
      <c r="F138" s="28"/>
      <c r="G138" s="28"/>
      <c r="H138" s="27"/>
      <c r="I138" s="27"/>
      <c r="J138" s="27"/>
      <c r="K138" s="27"/>
      <c r="L138" s="28"/>
      <c r="M138" s="28"/>
      <c r="N138" s="27"/>
      <c r="O138" s="27"/>
      <c r="P138" s="28"/>
      <c r="Q138" s="27"/>
      <c r="R138" s="27"/>
      <c r="S138" s="72"/>
      <c r="T138" s="27"/>
    </row>
    <row r="139" spans="1:20" ht="15" customHeight="1" x14ac:dyDescent="0.25">
      <c r="A139" s="27"/>
      <c r="B139" s="27"/>
      <c r="C139" s="27"/>
      <c r="D139" s="27"/>
      <c r="E139" s="27"/>
      <c r="F139" s="28"/>
      <c r="G139" s="28"/>
      <c r="H139" s="27"/>
      <c r="I139" s="27"/>
      <c r="J139" s="27"/>
      <c r="K139" s="27"/>
      <c r="L139" s="28"/>
      <c r="M139" s="28"/>
      <c r="N139" s="27"/>
      <c r="O139" s="27"/>
      <c r="P139" s="28"/>
      <c r="Q139" s="27"/>
      <c r="R139" s="27"/>
      <c r="S139" s="72"/>
      <c r="T139" s="27"/>
    </row>
    <row r="140" spans="1:20" ht="15" customHeight="1" x14ac:dyDescent="0.25">
      <c r="A140" s="27"/>
      <c r="B140" s="27"/>
      <c r="C140" s="27"/>
      <c r="D140" s="27"/>
      <c r="E140" s="27"/>
      <c r="F140" s="28"/>
      <c r="G140" s="28"/>
      <c r="H140" s="27"/>
      <c r="I140" s="27"/>
      <c r="J140" s="27"/>
      <c r="K140" s="27"/>
      <c r="L140" s="28"/>
      <c r="M140" s="28"/>
      <c r="N140" s="27"/>
      <c r="O140" s="27"/>
      <c r="P140" s="28"/>
      <c r="Q140" s="27"/>
      <c r="R140" s="27"/>
      <c r="S140" s="72"/>
      <c r="T140" s="27"/>
    </row>
    <row r="141" spans="1:20" ht="15" customHeight="1" x14ac:dyDescent="0.25">
      <c r="A141" s="27"/>
      <c r="B141" s="27"/>
      <c r="C141" s="27"/>
      <c r="D141" s="27"/>
      <c r="E141" s="27"/>
      <c r="F141" s="28"/>
      <c r="G141" s="28"/>
      <c r="H141" s="27"/>
      <c r="I141" s="27"/>
      <c r="J141" s="27"/>
      <c r="K141" s="27"/>
      <c r="L141" s="28"/>
      <c r="M141" s="28"/>
      <c r="N141" s="27"/>
      <c r="O141" s="27"/>
      <c r="P141" s="28"/>
      <c r="Q141" s="27"/>
      <c r="R141" s="27"/>
      <c r="S141" s="72"/>
      <c r="T141" s="27"/>
    </row>
    <row r="142" spans="1:20" ht="15" customHeight="1" x14ac:dyDescent="0.25">
      <c r="A142" s="27"/>
      <c r="B142" s="27"/>
      <c r="C142" s="27"/>
      <c r="D142" s="27"/>
      <c r="E142" s="27"/>
      <c r="F142" s="28"/>
      <c r="G142" s="28"/>
      <c r="H142" s="27"/>
      <c r="I142" s="27"/>
      <c r="J142" s="27"/>
      <c r="K142" s="27"/>
      <c r="L142" s="28"/>
      <c r="M142" s="28"/>
      <c r="N142" s="27"/>
      <c r="O142" s="27"/>
      <c r="P142" s="28"/>
      <c r="Q142" s="27"/>
      <c r="R142" s="27"/>
      <c r="S142" s="72"/>
      <c r="T142" s="27"/>
    </row>
    <row r="143" spans="1:20" ht="15" customHeight="1" x14ac:dyDescent="0.25">
      <c r="A143" s="27"/>
      <c r="B143" s="27"/>
      <c r="C143" s="27"/>
      <c r="D143" s="27"/>
      <c r="E143" s="27"/>
      <c r="F143" s="28"/>
      <c r="G143" s="28"/>
      <c r="H143" s="27"/>
      <c r="I143" s="27"/>
      <c r="J143" s="27"/>
      <c r="K143" s="27"/>
      <c r="L143" s="28"/>
      <c r="M143" s="28"/>
      <c r="N143" s="27"/>
      <c r="O143" s="27"/>
      <c r="P143" s="28"/>
      <c r="Q143" s="27"/>
      <c r="R143" s="27"/>
      <c r="S143" s="72"/>
      <c r="T143" s="27"/>
    </row>
    <row r="144" spans="1:20" ht="15" customHeight="1" x14ac:dyDescent="0.25">
      <c r="A144" s="27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8"/>
      <c r="M144" s="28"/>
      <c r="N144" s="27"/>
      <c r="O144" s="27"/>
      <c r="P144" s="28"/>
      <c r="Q144" s="27"/>
      <c r="R144" s="27"/>
      <c r="S144" s="72"/>
      <c r="T144" s="27"/>
    </row>
    <row r="145" spans="1:20" ht="15" customHeight="1" x14ac:dyDescent="0.25">
      <c r="A145" s="27"/>
      <c r="B145" s="27"/>
      <c r="C145" s="27"/>
      <c r="D145" s="27"/>
      <c r="E145" s="27"/>
      <c r="F145" s="28"/>
      <c r="G145" s="28"/>
      <c r="H145" s="27"/>
      <c r="I145" s="27"/>
      <c r="J145" s="27"/>
      <c r="K145" s="27"/>
      <c r="L145" s="28"/>
      <c r="M145" s="28"/>
      <c r="N145" s="27"/>
      <c r="O145" s="27"/>
      <c r="P145" s="28"/>
      <c r="Q145" s="27"/>
      <c r="R145" s="27"/>
      <c r="S145" s="72"/>
      <c r="T145" s="27"/>
    </row>
    <row r="146" spans="1:20" ht="15" customHeight="1" x14ac:dyDescent="0.25">
      <c r="A146" s="27"/>
      <c r="B146" s="27"/>
      <c r="C146" s="27"/>
      <c r="D146" s="27"/>
      <c r="E146" s="27"/>
      <c r="F146" s="28"/>
      <c r="G146" s="28"/>
      <c r="H146" s="27"/>
      <c r="I146" s="27"/>
      <c r="J146" s="27"/>
      <c r="K146" s="27"/>
      <c r="L146" s="28"/>
      <c r="M146" s="28"/>
      <c r="N146" s="27"/>
      <c r="O146" s="27"/>
      <c r="P146" s="28"/>
      <c r="Q146" s="27"/>
      <c r="R146" s="27"/>
      <c r="S146" s="72"/>
      <c r="T146" s="27"/>
    </row>
    <row r="147" spans="1:20" ht="15" customHeight="1" x14ac:dyDescent="0.25">
      <c r="A147" s="27"/>
      <c r="B147" s="27"/>
      <c r="C147" s="27"/>
      <c r="D147" s="27"/>
      <c r="E147" s="27"/>
      <c r="F147" s="28"/>
      <c r="G147" s="28"/>
      <c r="H147" s="27"/>
      <c r="I147" s="27"/>
      <c r="J147" s="27"/>
      <c r="K147" s="27"/>
      <c r="L147" s="28"/>
      <c r="M147" s="28"/>
      <c r="N147" s="27"/>
      <c r="O147" s="27"/>
      <c r="P147" s="28"/>
      <c r="Q147" s="27"/>
      <c r="R147" s="27"/>
      <c r="S147" s="72"/>
      <c r="T147" s="27"/>
    </row>
    <row r="148" spans="1:20" ht="15" customHeight="1" x14ac:dyDescent="0.25">
      <c r="A148" s="27"/>
      <c r="B148" s="27"/>
      <c r="C148" s="27"/>
      <c r="D148" s="27"/>
      <c r="E148" s="27"/>
      <c r="F148" s="28"/>
      <c r="G148" s="28"/>
      <c r="H148" s="27"/>
      <c r="I148" s="27"/>
      <c r="J148" s="27"/>
      <c r="K148" s="27"/>
      <c r="L148" s="28"/>
      <c r="M148" s="28"/>
      <c r="N148" s="27"/>
      <c r="O148" s="27"/>
      <c r="P148" s="28"/>
      <c r="Q148" s="27"/>
      <c r="R148" s="27"/>
      <c r="S148" s="72"/>
      <c r="T148" s="27"/>
    </row>
    <row r="149" spans="1:20" ht="15" customHeight="1" x14ac:dyDescent="0.25">
      <c r="A149" s="27"/>
      <c r="B149" s="27"/>
      <c r="C149" s="27"/>
      <c r="D149" s="27"/>
      <c r="E149" s="27"/>
      <c r="F149" s="28"/>
      <c r="G149" s="28"/>
      <c r="H149" s="27"/>
      <c r="I149" s="27"/>
      <c r="J149" s="27"/>
      <c r="K149" s="27"/>
      <c r="L149" s="28"/>
      <c r="M149" s="28"/>
      <c r="N149" s="27"/>
      <c r="O149" s="27"/>
      <c r="P149" s="28"/>
      <c r="Q149" s="27"/>
      <c r="R149" s="27"/>
      <c r="S149" s="72"/>
      <c r="T149" s="27"/>
    </row>
    <row r="150" spans="1:20" ht="15" customHeight="1" x14ac:dyDescent="0.25">
      <c r="A150" s="27"/>
      <c r="B150" s="27"/>
      <c r="C150" s="27"/>
      <c r="D150" s="27"/>
      <c r="E150" s="27"/>
      <c r="F150" s="28"/>
      <c r="G150" s="28"/>
      <c r="H150" s="27"/>
      <c r="I150" s="27"/>
      <c r="J150" s="27"/>
      <c r="K150" s="27"/>
      <c r="L150" s="28"/>
      <c r="M150" s="28"/>
      <c r="N150" s="27"/>
      <c r="O150" s="27"/>
      <c r="P150" s="28"/>
      <c r="Q150" s="27"/>
      <c r="R150" s="27"/>
      <c r="S150" s="72"/>
      <c r="T150" s="27"/>
    </row>
    <row r="151" spans="1:20" ht="15" customHeight="1" x14ac:dyDescent="0.25">
      <c r="A151" s="27"/>
      <c r="B151" s="27"/>
      <c r="C151" s="27"/>
      <c r="D151" s="27"/>
      <c r="E151" s="27"/>
      <c r="F151" s="28"/>
      <c r="G151" s="28"/>
      <c r="H151" s="27"/>
      <c r="I151" s="27"/>
      <c r="J151" s="27"/>
      <c r="K151" s="27"/>
      <c r="L151" s="28"/>
      <c r="M151" s="28"/>
      <c r="N151" s="27"/>
      <c r="O151" s="27"/>
      <c r="P151" s="28"/>
      <c r="Q151" s="27"/>
      <c r="R151" s="27"/>
      <c r="S151" s="72"/>
      <c r="T151" s="27"/>
    </row>
  </sheetData>
  <mergeCells count="4">
    <mergeCell ref="V1:BJ1"/>
    <mergeCell ref="V51:W51"/>
    <mergeCell ref="Y51:Z51"/>
    <mergeCell ref="A1:T1"/>
  </mergeCells>
  <pageMargins left="0.7" right="0.7" top="0.75" bottom="0.75" header="0.3" footer="0.3"/>
  <pageSetup orientation="portrait" r:id="rId9"/>
  <tableParts count="3"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A00-000000000000}">
          <x14:formula1>
            <xm:f>'Dropdown Choices'!$E$2:$E$7</xm:f>
          </x14:formula1>
          <xm:sqref>J3:J150</xm:sqref>
        </x14:dataValidation>
        <x14:dataValidation type="list" allowBlank="1" showInputMessage="1" showErrorMessage="1" xr:uid="{00000000-0002-0000-0A00-000001000000}">
          <x14:formula1>
            <xm:f>'Dropdown Choices'!$D$2:$D$12</xm:f>
          </x14:formula1>
          <xm:sqref>K3:K150</xm:sqref>
        </x14:dataValidation>
        <x14:dataValidation type="list" allowBlank="1" showInputMessage="1" showErrorMessage="1" xr:uid="{00000000-0002-0000-0A00-000002000000}">
          <x14:formula1>
            <xm:f>'Dropdown Choices'!$H$2:$H$6</xm:f>
          </x14:formula1>
          <xm:sqref>O3:O152</xm:sqref>
        </x14:dataValidation>
        <x14:dataValidation type="list" allowBlank="1" showInputMessage="1" showErrorMessage="1" xr:uid="{00000000-0002-0000-0A00-000003000000}">
          <x14:formula1>
            <xm:f>'Dropdown Choices'!$I$2:$I$5</xm:f>
          </x14:formula1>
          <xm:sqref>Q3:Q152</xm:sqref>
        </x14:dataValidation>
        <x14:dataValidation type="list" allowBlank="1" showInputMessage="1" showErrorMessage="1" xr:uid="{00000000-0002-0000-0A00-000004000000}">
          <x14:formula1>
            <xm:f>'Dropdown Choices'!$J$2:$J$6</xm:f>
          </x14:formula1>
          <xm:sqref>R3:R151</xm:sqref>
        </x14:dataValidation>
        <x14:dataValidation type="list" allowBlank="1" showInputMessage="1" showErrorMessage="1" xr:uid="{00000000-0002-0000-0A00-000005000000}">
          <x14:formula1>
            <xm:f>'Dropdown Choices'!$K$2:$K$5</xm:f>
          </x14:formula1>
          <xm:sqref>S3:S151</xm:sqref>
        </x14:dataValidation>
        <x14:dataValidation type="list" allowBlank="1" showInputMessage="1" showErrorMessage="1" xr:uid="{00000000-0002-0000-0A00-000006000000}">
          <x14:formula1>
            <xm:f>'Dropdown Choices'!$G$2:$G$29</xm:f>
          </x14:formula1>
          <xm:sqref>N3:N151</xm:sqref>
        </x14:dataValidation>
        <x14:dataValidation type="list" allowBlank="1" showInputMessage="1" showErrorMessage="1" xr:uid="{00000000-0002-0000-0A00-000007000000}">
          <x14:formula1>
            <xm:f>'Dropdown Choices'!$B$2:$B$57</xm:f>
          </x14:formula1>
          <xm:sqref>D3:D150</xm:sqref>
        </x14:dataValidation>
        <x14:dataValidation type="list" allowBlank="1" showInputMessage="1" showErrorMessage="1" xr:uid="{00000000-0002-0000-0A00-000008000000}">
          <x14:formula1>
            <xm:f>'Dropdown Choices'!$A$2:$A$20</xm:f>
          </x14:formula1>
          <xm:sqref>C3:C150</xm:sqref>
        </x14:dataValidation>
        <x14:dataValidation type="list" allowBlank="1" showInputMessage="1" showErrorMessage="1" xr:uid="{00000000-0002-0000-0A00-000009000000}">
          <x14:formula1>
            <xm:f>'Dropdown Choices'!$F$2:$F$4</xm:f>
          </x14:formula1>
          <xm:sqref>E3:E151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499984740745262"/>
  </sheetPr>
  <dimension ref="A1:BK151"/>
  <sheetViews>
    <sheetView zoomScale="80" zoomScaleNormal="80" workbookViewId="0">
      <pane xSplit="1" topLeftCell="B1" activePane="topRight" state="frozen"/>
      <selection pane="topRight" activeCell="W65" sqref="W65"/>
    </sheetView>
  </sheetViews>
  <sheetFormatPr defaultColWidth="20.140625" defaultRowHeight="15" customHeight="1" x14ac:dyDescent="0.25"/>
  <cols>
    <col min="1" max="1" width="16.7109375" style="41" customWidth="1"/>
    <col min="2" max="2" width="8.42578125" style="41" bestFit="1" customWidth="1"/>
    <col min="3" max="3" width="38" style="41" bestFit="1" customWidth="1"/>
    <col min="4" max="5" width="24.28515625" style="41" customWidth="1"/>
    <col min="6" max="6" width="12" style="42" bestFit="1" customWidth="1"/>
    <col min="7" max="7" width="11.85546875" style="42" bestFit="1" customWidth="1"/>
    <col min="8" max="8" width="10.85546875" style="41" customWidth="1"/>
    <col min="9" max="9" width="12.28515625" style="41" bestFit="1" customWidth="1"/>
    <col min="10" max="10" width="12.28515625" style="41" customWidth="1"/>
    <col min="11" max="11" width="41.5703125" style="41" customWidth="1"/>
    <col min="12" max="12" width="12.7109375" style="42" customWidth="1"/>
    <col min="13" max="13" width="13" style="42" bestFit="1" customWidth="1"/>
    <col min="14" max="14" width="27" style="41" bestFit="1" customWidth="1"/>
    <col min="15" max="15" width="27" style="41" customWidth="1"/>
    <col min="16" max="16" width="13.42578125" style="42" bestFit="1" customWidth="1"/>
    <col min="17" max="17" width="15.140625" style="41" customWidth="1"/>
    <col min="18" max="18" width="33.28515625" style="41" bestFit="1" customWidth="1"/>
    <col min="19" max="19" width="23.28515625" style="76" customWidth="1"/>
    <col min="20" max="20" width="26.140625" style="78" customWidth="1"/>
    <col min="21" max="21" width="1.7109375" style="1" customWidth="1"/>
    <col min="22" max="22" width="43.85546875" style="1" bestFit="1" customWidth="1"/>
    <col min="23" max="23" width="16.140625" style="1" customWidth="1"/>
    <col min="24" max="24" width="1.7109375" style="1" customWidth="1"/>
    <col min="25" max="25" width="42.28515625" style="1" bestFit="1" customWidth="1"/>
    <col min="26" max="26" width="15.7109375" style="1" customWidth="1"/>
    <col min="27" max="27" width="1.85546875" style="1" customWidth="1"/>
    <col min="28" max="28" width="25.7109375" style="1" customWidth="1"/>
    <col min="29" max="29" width="13.7109375" style="5" customWidth="1"/>
    <col min="30" max="44" width="13.7109375" style="1" customWidth="1"/>
    <col min="45" max="45" width="1.7109375" style="1" customWidth="1"/>
    <col min="46" max="46" width="43.7109375" style="1" customWidth="1"/>
    <col min="47" max="47" width="15.7109375" style="1" customWidth="1"/>
    <col min="48" max="48" width="1.7109375" style="1" customWidth="1"/>
    <col min="49" max="50" width="22.42578125" style="1" customWidth="1"/>
    <col min="51" max="51" width="1.7109375" style="1" customWidth="1"/>
    <col min="52" max="52" width="18.85546875" style="1" customWidth="1"/>
    <col min="53" max="53" width="15.7109375" style="1" customWidth="1"/>
    <col min="54" max="54" width="1.7109375" style="1" customWidth="1"/>
    <col min="55" max="55" width="30.28515625" style="1" customWidth="1"/>
    <col min="56" max="56" width="11.85546875" style="1" customWidth="1"/>
    <col min="57" max="57" width="1.7109375" style="1" customWidth="1"/>
    <col min="58" max="58" width="33.28515625" style="1" bestFit="1" customWidth="1"/>
    <col min="59" max="63" width="22.28515625" style="1" customWidth="1"/>
    <col min="64" max="16384" width="20.140625" style="1"/>
  </cols>
  <sheetData>
    <row r="1" spans="1:63" ht="30" customHeight="1" x14ac:dyDescent="0.25">
      <c r="A1" s="115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V1" s="92" t="s">
        <v>22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3" ht="30" x14ac:dyDescent="0.25">
      <c r="A2" s="39" t="s">
        <v>71</v>
      </c>
      <c r="B2" s="39" t="s">
        <v>1</v>
      </c>
      <c r="C2" s="39" t="s">
        <v>14</v>
      </c>
      <c r="D2" s="39" t="s">
        <v>2</v>
      </c>
      <c r="E2" s="39" t="s">
        <v>148</v>
      </c>
      <c r="F2" s="40" t="s">
        <v>3</v>
      </c>
      <c r="G2" s="40" t="s">
        <v>4</v>
      </c>
      <c r="H2" s="39" t="s">
        <v>5</v>
      </c>
      <c r="I2" s="39" t="s">
        <v>9</v>
      </c>
      <c r="J2" s="39" t="s">
        <v>182</v>
      </c>
      <c r="K2" s="39" t="s">
        <v>183</v>
      </c>
      <c r="L2" s="40" t="s">
        <v>188</v>
      </c>
      <c r="M2" s="40" t="s">
        <v>29</v>
      </c>
      <c r="N2" s="39" t="s">
        <v>6</v>
      </c>
      <c r="O2" s="39" t="s">
        <v>190</v>
      </c>
      <c r="P2" s="40" t="s">
        <v>189</v>
      </c>
      <c r="Q2" s="39" t="s">
        <v>168</v>
      </c>
      <c r="R2" s="39" t="s">
        <v>170</v>
      </c>
      <c r="S2" s="71" t="s">
        <v>194</v>
      </c>
      <c r="T2" s="77" t="s">
        <v>292</v>
      </c>
      <c r="V2" s="2" t="s">
        <v>0</v>
      </c>
      <c r="W2" s="9" t="s">
        <v>191</v>
      </c>
      <c r="X2"/>
      <c r="Y2" s="8" t="s">
        <v>14</v>
      </c>
      <c r="Z2" s="9" t="s">
        <v>19</v>
      </c>
      <c r="AB2" s="53" t="s">
        <v>21</v>
      </c>
      <c r="AC2" s="6" t="s">
        <v>17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6" t="s">
        <v>184</v>
      </c>
      <c r="AU2" s="7" t="s">
        <v>19</v>
      </c>
      <c r="AV2"/>
      <c r="AW2" s="6" t="s">
        <v>2</v>
      </c>
      <c r="AX2" s="7" t="s">
        <v>20</v>
      </c>
      <c r="AZ2" s="8" t="s">
        <v>168</v>
      </c>
      <c r="BA2" s="7" t="s">
        <v>19</v>
      </c>
      <c r="BB2"/>
      <c r="BC2" s="2" t="s">
        <v>192</v>
      </c>
      <c r="BD2" t="s">
        <v>19</v>
      </c>
      <c r="BE2"/>
      <c r="BF2" s="2" t="s">
        <v>19</v>
      </c>
      <c r="BG2" s="6" t="s">
        <v>10</v>
      </c>
      <c r="BH2"/>
      <c r="BI2"/>
      <c r="BJ2"/>
      <c r="BK2"/>
    </row>
    <row r="3" spans="1:63" ht="15" customHeight="1" x14ac:dyDescent="0.25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8"/>
      <c r="M3" s="28"/>
      <c r="N3" s="27"/>
      <c r="O3" s="27"/>
      <c r="P3" s="28"/>
      <c r="Q3" s="27"/>
      <c r="R3" s="27"/>
      <c r="S3" s="72"/>
      <c r="T3" s="79"/>
      <c r="V3" s="3" t="s">
        <v>199</v>
      </c>
      <c r="W3" s="4">
        <v>0</v>
      </c>
      <c r="X3"/>
      <c r="Y3" s="3" t="s">
        <v>199</v>
      </c>
      <c r="Z3" s="4">
        <v>0</v>
      </c>
      <c r="AB3" s="6" t="s">
        <v>2</v>
      </c>
      <c r="AC3" s="7" t="s">
        <v>199</v>
      </c>
      <c r="AD3" s="7" t="s">
        <v>16</v>
      </c>
      <c r="AE3"/>
      <c r="AF3"/>
      <c r="AG3"/>
      <c r="AH3"/>
      <c r="AI3"/>
      <c r="AJ3" s="7"/>
      <c r="AK3" s="7"/>
      <c r="AL3" s="7"/>
      <c r="AM3" s="7"/>
      <c r="AN3" s="7"/>
      <c r="AO3" s="7"/>
      <c r="AP3" s="7"/>
      <c r="AQ3" s="7"/>
      <c r="AR3" s="7"/>
      <c r="AT3" s="3" t="s">
        <v>199</v>
      </c>
      <c r="AU3" s="4"/>
      <c r="AV3"/>
      <c r="AW3" s="3" t="s">
        <v>199</v>
      </c>
      <c r="AX3" s="4"/>
      <c r="AZ3" s="3" t="s">
        <v>199</v>
      </c>
      <c r="BA3" s="4"/>
      <c r="BB3"/>
      <c r="BC3" s="3" t="s">
        <v>199</v>
      </c>
      <c r="BD3" s="4">
        <v>0</v>
      </c>
      <c r="BE3"/>
      <c r="BF3" s="6" t="s">
        <v>170</v>
      </c>
      <c r="BG3" t="s">
        <v>199</v>
      </c>
      <c r="BH3" s="7" t="s">
        <v>16</v>
      </c>
      <c r="BI3"/>
      <c r="BJ3"/>
      <c r="BK3"/>
    </row>
    <row r="4" spans="1:63" ht="15" customHeight="1" x14ac:dyDescent="0.25">
      <c r="A4" s="31"/>
      <c r="B4" s="32"/>
      <c r="C4" s="32"/>
      <c r="D4" s="32"/>
      <c r="E4" s="32"/>
      <c r="F4" s="33"/>
      <c r="G4" s="33"/>
      <c r="H4" s="34"/>
      <c r="I4" s="32"/>
      <c r="J4" s="32"/>
      <c r="K4" s="32"/>
      <c r="L4" s="33"/>
      <c r="M4" s="33"/>
      <c r="N4" s="32"/>
      <c r="O4" s="32"/>
      <c r="P4" s="33"/>
      <c r="Q4" s="32"/>
      <c r="R4" s="32"/>
      <c r="S4" s="32"/>
      <c r="T4" s="86"/>
      <c r="V4" s="3" t="s">
        <v>16</v>
      </c>
      <c r="W4" s="4">
        <v>0</v>
      </c>
      <c r="X4"/>
      <c r="Y4" s="3" t="s">
        <v>16</v>
      </c>
      <c r="Z4" s="4">
        <v>0</v>
      </c>
      <c r="AB4" s="3" t="s">
        <v>199</v>
      </c>
      <c r="AC4" s="4"/>
      <c r="AD4" s="4"/>
      <c r="AE4"/>
      <c r="AF4"/>
      <c r="AG4"/>
      <c r="AH4"/>
      <c r="AI4"/>
      <c r="AJ4" s="4"/>
      <c r="AK4" s="4"/>
      <c r="AL4" s="4"/>
      <c r="AM4" s="4"/>
      <c r="AN4" s="4"/>
      <c r="AO4" s="4"/>
      <c r="AP4" s="4"/>
      <c r="AQ4" s="4"/>
      <c r="AR4" s="4"/>
      <c r="AT4" s="3" t="s">
        <v>16</v>
      </c>
      <c r="AU4" s="4"/>
      <c r="AV4"/>
      <c r="AW4" s="3" t="s">
        <v>16</v>
      </c>
      <c r="AX4" s="4"/>
      <c r="AZ4" s="3" t="s">
        <v>16</v>
      </c>
      <c r="BA4" s="4"/>
      <c r="BB4"/>
      <c r="BC4" s="3" t="s">
        <v>16</v>
      </c>
      <c r="BD4" s="4">
        <v>0</v>
      </c>
      <c r="BE4"/>
      <c r="BF4" s="3" t="s">
        <v>199</v>
      </c>
      <c r="BG4" s="4"/>
      <c r="BH4" s="4"/>
      <c r="BI4"/>
      <c r="BJ4"/>
      <c r="BK4"/>
    </row>
    <row r="5" spans="1:63" ht="15" customHeight="1" x14ac:dyDescent="0.25">
      <c r="A5" s="31"/>
      <c r="B5" s="32"/>
      <c r="C5" s="32"/>
      <c r="D5" s="32"/>
      <c r="E5" s="32"/>
      <c r="F5" s="33"/>
      <c r="G5" s="33"/>
      <c r="H5" s="34"/>
      <c r="I5" s="32"/>
      <c r="J5" s="32"/>
      <c r="K5" s="32"/>
      <c r="L5" s="33"/>
      <c r="M5" s="33"/>
      <c r="N5" s="32"/>
      <c r="O5" s="32"/>
      <c r="P5" s="33"/>
      <c r="Q5" s="32"/>
      <c r="R5" s="32"/>
      <c r="S5" s="32"/>
      <c r="T5" s="86"/>
      <c r="V5"/>
      <c r="W5"/>
      <c r="X5"/>
      <c r="Y5"/>
      <c r="Z5"/>
      <c r="AB5" s="3" t="s">
        <v>16</v>
      </c>
      <c r="AC5" s="4"/>
      <c r="AD5" s="4"/>
      <c r="AE5"/>
      <c r="AF5"/>
      <c r="AG5"/>
      <c r="AH5"/>
      <c r="AI5"/>
      <c r="AJ5" s="4"/>
      <c r="AK5" s="4"/>
      <c r="AL5" s="4"/>
      <c r="AM5" s="4"/>
      <c r="AN5" s="4"/>
      <c r="AO5" s="4"/>
      <c r="AP5" s="4"/>
      <c r="AQ5" s="4"/>
      <c r="AR5" s="4"/>
      <c r="AT5"/>
      <c r="AU5"/>
      <c r="AV5"/>
      <c r="AW5"/>
      <c r="AX5"/>
      <c r="AZ5"/>
      <c r="BA5"/>
      <c r="BB5"/>
      <c r="BC5"/>
      <c r="BD5"/>
      <c r="BE5"/>
      <c r="BF5" s="43" t="s">
        <v>16</v>
      </c>
      <c r="BG5" s="44"/>
      <c r="BH5" s="44"/>
      <c r="BI5"/>
      <c r="BJ5"/>
      <c r="BK5"/>
    </row>
    <row r="6" spans="1:63" ht="15" customHeight="1" x14ac:dyDescent="0.25">
      <c r="A6" s="27"/>
      <c r="B6" s="27"/>
      <c r="C6" s="27"/>
      <c r="D6" s="27"/>
      <c r="E6" s="27"/>
      <c r="F6" s="28"/>
      <c r="G6" s="28"/>
      <c r="H6" s="27"/>
      <c r="I6" s="27"/>
      <c r="J6" s="27"/>
      <c r="K6" s="27"/>
      <c r="L6" s="28"/>
      <c r="M6" s="28"/>
      <c r="N6" s="27"/>
      <c r="O6" s="27"/>
      <c r="P6" s="28"/>
      <c r="Q6" s="27"/>
      <c r="R6" s="27"/>
      <c r="S6" s="72"/>
      <c r="T6" s="27"/>
      <c r="V6"/>
      <c r="W6"/>
      <c r="X6"/>
      <c r="Y6"/>
      <c r="Z6"/>
      <c r="AB6"/>
      <c r="AC6"/>
      <c r="AD6"/>
      <c r="AE6"/>
      <c r="AF6"/>
      <c r="AG6"/>
      <c r="AH6"/>
      <c r="AI6"/>
      <c r="AJ6" s="4"/>
      <c r="AK6" s="4"/>
      <c r="AL6" s="4"/>
      <c r="AM6" s="4"/>
      <c r="AN6" s="4"/>
      <c r="AO6" s="4"/>
      <c r="AP6" s="4"/>
      <c r="AQ6" s="4"/>
      <c r="AR6" s="4"/>
      <c r="AT6"/>
      <c r="AU6"/>
      <c r="AV6"/>
      <c r="AW6"/>
      <c r="AX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 x14ac:dyDescent="0.25">
      <c r="A7" s="27"/>
      <c r="B7" s="27"/>
      <c r="C7" s="27"/>
      <c r="D7" s="27"/>
      <c r="E7" s="27"/>
      <c r="F7" s="28"/>
      <c r="G7" s="28"/>
      <c r="H7" s="29"/>
      <c r="I7" s="27"/>
      <c r="J7" s="27"/>
      <c r="K7" s="27"/>
      <c r="L7" s="28"/>
      <c r="M7" s="28"/>
      <c r="N7" s="27"/>
      <c r="O7" s="27"/>
      <c r="P7" s="28"/>
      <c r="Q7" s="27"/>
      <c r="R7" s="27"/>
      <c r="S7" s="72"/>
      <c r="T7" s="27"/>
      <c r="V7"/>
      <c r="W7"/>
      <c r="X7"/>
      <c r="Y7"/>
      <c r="Z7"/>
      <c r="AB7"/>
      <c r="AC7"/>
      <c r="AD7"/>
      <c r="AE7"/>
      <c r="AF7"/>
      <c r="AG7"/>
      <c r="AH7"/>
      <c r="AI7"/>
      <c r="AJ7" s="4"/>
      <c r="AK7" s="4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 x14ac:dyDescent="0.25">
      <c r="A8" s="27"/>
      <c r="B8" s="27"/>
      <c r="C8" s="27"/>
      <c r="D8" s="27"/>
      <c r="E8" s="27"/>
      <c r="F8" s="28"/>
      <c r="G8" s="28"/>
      <c r="H8" s="29"/>
      <c r="I8" s="27"/>
      <c r="J8" s="27"/>
      <c r="K8" s="27"/>
      <c r="L8" s="28"/>
      <c r="M8" s="28"/>
      <c r="N8" s="27"/>
      <c r="O8" s="27"/>
      <c r="P8" s="28"/>
      <c r="Q8" s="27"/>
      <c r="R8" s="27"/>
      <c r="S8" s="72"/>
      <c r="T8" s="27"/>
      <c r="V8"/>
      <c r="W8"/>
      <c r="X8"/>
      <c r="Y8"/>
      <c r="Z8"/>
      <c r="AB8"/>
      <c r="AC8"/>
      <c r="AD8"/>
      <c r="AE8"/>
      <c r="AF8"/>
      <c r="AG8"/>
      <c r="AH8"/>
      <c r="AI8"/>
      <c r="AJ8" s="4"/>
      <c r="AK8" s="4"/>
      <c r="AL8" s="4"/>
      <c r="AM8" s="4"/>
      <c r="AN8" s="4"/>
      <c r="AO8" s="4"/>
      <c r="AP8" s="4"/>
      <c r="AQ8" s="4"/>
      <c r="AR8" s="4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x14ac:dyDescent="0.25">
      <c r="A9" s="27"/>
      <c r="B9" s="27"/>
      <c r="C9" s="27"/>
      <c r="D9" s="27"/>
      <c r="E9" s="27"/>
      <c r="F9" s="28"/>
      <c r="G9" s="28"/>
      <c r="H9" s="29"/>
      <c r="I9" s="27"/>
      <c r="J9" s="27"/>
      <c r="K9" s="27"/>
      <c r="L9" s="28"/>
      <c r="M9" s="28"/>
      <c r="N9" s="27"/>
      <c r="O9" s="27"/>
      <c r="P9" s="28"/>
      <c r="Q9" s="27"/>
      <c r="R9" s="27"/>
      <c r="S9" s="72"/>
      <c r="T9" s="27"/>
      <c r="V9"/>
      <c r="W9"/>
      <c r="X9" s="45"/>
      <c r="Y9"/>
      <c r="Z9"/>
      <c r="AB9"/>
      <c r="AC9"/>
      <c r="AD9"/>
      <c r="AE9"/>
      <c r="AF9"/>
      <c r="AG9"/>
      <c r="AH9"/>
      <c r="AI9" s="45"/>
      <c r="AJ9" s="44"/>
      <c r="AK9" s="44"/>
      <c r="AL9" s="44"/>
      <c r="AM9" s="44"/>
      <c r="AN9" s="44"/>
      <c r="AO9" s="44"/>
      <c r="AP9" s="44"/>
      <c r="AQ9" s="44"/>
      <c r="AR9" s="44"/>
      <c r="AT9" s="45"/>
      <c r="AU9" s="45"/>
      <c r="AV9" s="45"/>
      <c r="AW9"/>
      <c r="AX9"/>
      <c r="AZ9" s="45"/>
      <c r="BA9" s="45"/>
      <c r="BB9" s="45"/>
      <c r="BC9" s="45"/>
      <c r="BD9" s="45"/>
      <c r="BE9" s="45"/>
      <c r="BF9"/>
      <c r="BG9"/>
      <c r="BH9"/>
      <c r="BI9"/>
      <c r="BJ9" s="45"/>
    </row>
    <row r="10" spans="1:63" ht="15" customHeight="1" x14ac:dyDescent="0.25">
      <c r="A10" s="27"/>
      <c r="B10" s="27"/>
      <c r="C10" s="27"/>
      <c r="D10" s="27"/>
      <c r="E10" s="27"/>
      <c r="F10" s="28"/>
      <c r="G10" s="28"/>
      <c r="H10" s="29"/>
      <c r="I10" s="27"/>
      <c r="J10" s="27"/>
      <c r="K10" s="27"/>
      <c r="L10" s="28"/>
      <c r="M10" s="28"/>
      <c r="N10" s="27"/>
      <c r="O10" s="27"/>
      <c r="P10" s="28"/>
      <c r="Q10" s="27"/>
      <c r="R10" s="27"/>
      <c r="S10" s="72"/>
      <c r="T10" s="2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4"/>
      <c r="AK10" s="4"/>
      <c r="AL10" s="4"/>
      <c r="AM10" s="4"/>
      <c r="AN10" s="4"/>
      <c r="AO10" s="4"/>
      <c r="AP10" s="4"/>
      <c r="AQ10" s="4"/>
      <c r="AR10" s="4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25">
      <c r="A11" s="27"/>
      <c r="B11" s="27"/>
      <c r="C11" s="27"/>
      <c r="D11" s="27"/>
      <c r="E11" s="27"/>
      <c r="F11" s="28"/>
      <c r="G11" s="28"/>
      <c r="H11" s="29"/>
      <c r="I11" s="27"/>
      <c r="J11" s="27"/>
      <c r="K11" s="27"/>
      <c r="L11" s="28"/>
      <c r="M11" s="28"/>
      <c r="N11" s="27"/>
      <c r="O11" s="27"/>
      <c r="P11" s="28"/>
      <c r="Q11" s="27"/>
      <c r="R11" s="27"/>
      <c r="S11" s="72"/>
      <c r="T11" s="2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4"/>
      <c r="AK11" s="4"/>
      <c r="AL11" s="4"/>
      <c r="AM11" s="4"/>
      <c r="AN11" s="4"/>
      <c r="AO11" s="4"/>
      <c r="AP11" s="4"/>
      <c r="AQ11" s="4"/>
      <c r="AR11" s="4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25">
      <c r="A12" s="27"/>
      <c r="B12" s="27"/>
      <c r="C12" s="27"/>
      <c r="D12" s="27"/>
      <c r="E12" s="27"/>
      <c r="F12" s="28"/>
      <c r="G12" s="28"/>
      <c r="H12" s="29"/>
      <c r="I12" s="27"/>
      <c r="J12" s="27"/>
      <c r="K12" s="27"/>
      <c r="L12" s="28"/>
      <c r="M12" s="28"/>
      <c r="N12" s="27"/>
      <c r="O12" s="27"/>
      <c r="P12" s="28"/>
      <c r="Q12" s="27"/>
      <c r="R12" s="27"/>
      <c r="S12" s="72"/>
      <c r="T12" s="27"/>
      <c r="V12"/>
      <c r="W12"/>
      <c r="X12"/>
      <c r="Z12"/>
      <c r="AA12"/>
      <c r="AB12"/>
      <c r="AC12"/>
      <c r="AD12"/>
      <c r="AE12"/>
      <c r="AF12"/>
      <c r="AG12"/>
      <c r="AH12"/>
      <c r="AI12"/>
      <c r="AJ12" s="4"/>
      <c r="AK12" s="4"/>
      <c r="AL12" s="4"/>
      <c r="AM12" s="4"/>
      <c r="AN12" s="4"/>
      <c r="AO12" s="4"/>
      <c r="AP12" s="4"/>
      <c r="AQ12" s="4"/>
      <c r="AR12" s="4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25">
      <c r="A13" s="27"/>
      <c r="B13" s="27"/>
      <c r="C13" s="27"/>
      <c r="D13" s="27"/>
      <c r="E13" s="27"/>
      <c r="F13" s="28"/>
      <c r="G13" s="28"/>
      <c r="H13" s="29"/>
      <c r="I13" s="27"/>
      <c r="J13" s="27"/>
      <c r="K13" s="27"/>
      <c r="L13" s="28"/>
      <c r="M13" s="28"/>
      <c r="N13" s="27"/>
      <c r="O13" s="27"/>
      <c r="P13" s="28"/>
      <c r="Q13" s="27"/>
      <c r="R13" s="27"/>
      <c r="S13" s="72"/>
      <c r="T13" s="30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25">
      <c r="A14" s="27"/>
      <c r="B14" s="27"/>
      <c r="C14" s="27"/>
      <c r="D14" s="27"/>
      <c r="E14" s="27"/>
      <c r="F14" s="28"/>
      <c r="G14" s="28"/>
      <c r="H14" s="29"/>
      <c r="I14" s="27"/>
      <c r="J14" s="27"/>
      <c r="K14" s="27"/>
      <c r="L14" s="28"/>
      <c r="M14" s="28"/>
      <c r="N14" s="27"/>
      <c r="O14" s="27"/>
      <c r="P14" s="28"/>
      <c r="Q14" s="27"/>
      <c r="R14" s="27"/>
      <c r="S14" s="73"/>
      <c r="T14" s="30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25">
      <c r="A15" s="27"/>
      <c r="B15" s="27"/>
      <c r="C15" s="27"/>
      <c r="D15" s="27"/>
      <c r="E15" s="27"/>
      <c r="F15" s="28"/>
      <c r="G15" s="28"/>
      <c r="H15" s="29"/>
      <c r="I15" s="27"/>
      <c r="J15" s="27"/>
      <c r="K15" s="27"/>
      <c r="L15" s="28"/>
      <c r="M15" s="28"/>
      <c r="N15" s="27"/>
      <c r="O15" s="27"/>
      <c r="P15" s="28"/>
      <c r="Q15" s="27"/>
      <c r="R15" s="27"/>
      <c r="S15" s="72"/>
      <c r="T15" s="30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25">
      <c r="A16" s="27"/>
      <c r="B16" s="27"/>
      <c r="C16" s="27"/>
      <c r="D16" s="27"/>
      <c r="E16" s="27"/>
      <c r="F16" s="28"/>
      <c r="G16" s="28"/>
      <c r="H16" s="29"/>
      <c r="I16" s="27"/>
      <c r="J16" s="27"/>
      <c r="K16" s="27"/>
      <c r="L16" s="28"/>
      <c r="M16" s="28"/>
      <c r="N16" s="27"/>
      <c r="O16" s="27"/>
      <c r="P16" s="28"/>
      <c r="Q16" s="27"/>
      <c r="R16" s="27"/>
      <c r="S16" s="72"/>
      <c r="T16" s="30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25">
      <c r="A17" s="31"/>
      <c r="B17" s="32"/>
      <c r="C17" s="32"/>
      <c r="D17" s="32"/>
      <c r="E17" s="32"/>
      <c r="F17" s="33"/>
      <c r="G17" s="33"/>
      <c r="H17" s="34"/>
      <c r="I17" s="32"/>
      <c r="J17" s="32"/>
      <c r="K17" s="32"/>
      <c r="L17" s="33"/>
      <c r="M17" s="33"/>
      <c r="N17" s="32"/>
      <c r="O17" s="32"/>
      <c r="P17" s="33"/>
      <c r="Q17" s="32"/>
      <c r="R17" s="32"/>
      <c r="S17" s="74"/>
      <c r="T17" s="30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25">
      <c r="A18" s="31"/>
      <c r="B18" s="32"/>
      <c r="C18" s="32"/>
      <c r="D18" s="32"/>
      <c r="E18" s="32"/>
      <c r="F18" s="33"/>
      <c r="G18" s="33"/>
      <c r="H18" s="34"/>
      <c r="I18" s="32"/>
      <c r="J18" s="32"/>
      <c r="K18" s="32"/>
      <c r="L18" s="33"/>
      <c r="M18" s="33"/>
      <c r="N18" s="32"/>
      <c r="O18" s="32"/>
      <c r="P18" s="33"/>
      <c r="Q18" s="32"/>
      <c r="R18" s="32"/>
      <c r="S18" s="72"/>
      <c r="T18" s="30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25">
      <c r="A19" s="27"/>
      <c r="B19" s="27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  <c r="N19" s="27"/>
      <c r="O19" s="27"/>
      <c r="P19" s="28"/>
      <c r="Q19" s="27"/>
      <c r="R19" s="27"/>
      <c r="S19" s="75"/>
      <c r="T19" s="30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25">
      <c r="A20" s="27"/>
      <c r="B20" s="27"/>
      <c r="C20" s="27"/>
      <c r="D20" s="27"/>
      <c r="E20" s="27"/>
      <c r="F20" s="28"/>
      <c r="G20" s="28"/>
      <c r="H20" s="27"/>
      <c r="I20" s="27"/>
      <c r="J20" s="27"/>
      <c r="K20" s="27"/>
      <c r="L20" s="28"/>
      <c r="M20" s="28"/>
      <c r="N20" s="27"/>
      <c r="O20" s="27"/>
      <c r="P20" s="28"/>
      <c r="Q20" s="27"/>
      <c r="R20" s="27"/>
      <c r="S20" s="75"/>
      <c r="T20" s="30"/>
      <c r="U20"/>
      <c r="BJ20"/>
    </row>
    <row r="21" spans="1:62" ht="15" customHeight="1" x14ac:dyDescent="0.25">
      <c r="A21" s="27"/>
      <c r="B21" s="27"/>
      <c r="C21" s="27"/>
      <c r="D21" s="27"/>
      <c r="E21" s="27"/>
      <c r="F21" s="28"/>
      <c r="G21" s="28"/>
      <c r="H21" s="27"/>
      <c r="I21" s="27"/>
      <c r="J21" s="27"/>
      <c r="K21" s="27"/>
      <c r="L21" s="28"/>
      <c r="M21" s="28"/>
      <c r="N21" s="27"/>
      <c r="O21" s="27"/>
      <c r="P21" s="28"/>
      <c r="Q21" s="27"/>
      <c r="R21" s="27"/>
      <c r="S21" s="75"/>
      <c r="T21" s="30"/>
      <c r="U21"/>
      <c r="BJ21"/>
    </row>
    <row r="22" spans="1:62" ht="15" customHeight="1" x14ac:dyDescent="0.25">
      <c r="A22" s="2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28"/>
      <c r="N22" s="27"/>
      <c r="O22" s="27"/>
      <c r="P22" s="28"/>
      <c r="Q22" s="27"/>
      <c r="R22" s="27"/>
      <c r="S22" s="75"/>
      <c r="T22" s="30"/>
      <c r="U22"/>
    </row>
    <row r="23" spans="1:62" ht="15" customHeight="1" x14ac:dyDescent="0.25">
      <c r="A23" s="27"/>
      <c r="B23" s="27"/>
      <c r="C23" s="27"/>
      <c r="D23" s="27"/>
      <c r="E23" s="27"/>
      <c r="F23" s="28"/>
      <c r="G23" s="28"/>
      <c r="H23" s="27"/>
      <c r="I23" s="27"/>
      <c r="J23" s="27"/>
      <c r="K23" s="27"/>
      <c r="L23" s="28"/>
      <c r="M23" s="28"/>
      <c r="N23" s="27"/>
      <c r="O23" s="27"/>
      <c r="P23" s="28"/>
      <c r="Q23" s="27"/>
      <c r="R23" s="27"/>
      <c r="S23" s="75"/>
      <c r="T23" s="30"/>
      <c r="U23"/>
    </row>
    <row r="24" spans="1:62" ht="15" customHeight="1" x14ac:dyDescent="0.25">
      <c r="A24" s="2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28"/>
      <c r="N24" s="27"/>
      <c r="O24" s="27"/>
      <c r="P24" s="28"/>
      <c r="Q24" s="27"/>
      <c r="R24" s="27"/>
      <c r="S24" s="75"/>
      <c r="T24" s="30"/>
      <c r="U24"/>
    </row>
    <row r="25" spans="1:62" ht="15" customHeight="1" x14ac:dyDescent="0.25">
      <c r="A25" s="27"/>
      <c r="B25" s="27"/>
      <c r="C25" s="27"/>
      <c r="D25" s="27"/>
      <c r="E25" s="27"/>
      <c r="F25" s="28"/>
      <c r="G25" s="28"/>
      <c r="H25" s="27"/>
      <c r="I25" s="27"/>
      <c r="J25" s="27"/>
      <c r="K25" s="27"/>
      <c r="L25" s="28"/>
      <c r="M25" s="28"/>
      <c r="N25" s="27"/>
      <c r="O25" s="27"/>
      <c r="P25" s="28"/>
      <c r="Q25" s="27"/>
      <c r="R25" s="27"/>
      <c r="S25" s="75"/>
      <c r="T25" s="30"/>
      <c r="U25"/>
    </row>
    <row r="26" spans="1:62" ht="15" customHeight="1" x14ac:dyDescent="0.25">
      <c r="A26" s="2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28"/>
      <c r="N26" s="27"/>
      <c r="O26" s="27"/>
      <c r="P26" s="28"/>
      <c r="Q26" s="27"/>
      <c r="R26" s="27"/>
      <c r="S26" s="75"/>
      <c r="T26" s="30"/>
      <c r="U2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62" ht="15" customHeight="1" x14ac:dyDescent="0.25">
      <c r="A27" s="27"/>
      <c r="B27" s="27"/>
      <c r="C27" s="27"/>
      <c r="D27" s="27"/>
      <c r="E27" s="27"/>
      <c r="F27" s="28"/>
      <c r="G27" s="28"/>
      <c r="H27" s="27"/>
      <c r="I27" s="27"/>
      <c r="J27" s="27"/>
      <c r="K27" s="27"/>
      <c r="L27" s="28"/>
      <c r="M27" s="28"/>
      <c r="N27" s="27"/>
      <c r="O27" s="27"/>
      <c r="P27" s="28"/>
      <c r="Q27" s="27"/>
      <c r="R27" s="27"/>
      <c r="S27" s="75"/>
      <c r="T27" s="30"/>
      <c r="U27"/>
    </row>
    <row r="28" spans="1:62" ht="15" customHeight="1" x14ac:dyDescent="0.25">
      <c r="A28" s="2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28"/>
      <c r="N28" s="27"/>
      <c r="O28" s="27"/>
      <c r="P28" s="28"/>
      <c r="Q28" s="27"/>
      <c r="R28" s="27"/>
      <c r="S28" s="75"/>
      <c r="T28" s="30"/>
      <c r="U28"/>
    </row>
    <row r="29" spans="1:62" ht="15" customHeight="1" x14ac:dyDescent="0.25">
      <c r="A29" s="27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8"/>
      <c r="M29" s="28"/>
      <c r="N29" s="27"/>
      <c r="O29" s="27"/>
      <c r="P29" s="28"/>
      <c r="Q29" s="27"/>
      <c r="R29" s="27"/>
      <c r="S29" s="75"/>
      <c r="T29" s="30"/>
      <c r="U29"/>
    </row>
    <row r="30" spans="1:62" ht="15" customHeight="1" x14ac:dyDescent="0.25">
      <c r="A30" s="2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28"/>
      <c r="N30" s="27"/>
      <c r="O30" s="27"/>
      <c r="P30" s="28"/>
      <c r="Q30" s="27"/>
      <c r="R30" s="27"/>
      <c r="S30" s="75"/>
      <c r="T30" s="30"/>
      <c r="U30"/>
    </row>
    <row r="31" spans="1:62" ht="15" customHeight="1" x14ac:dyDescent="0.25">
      <c r="A31" s="27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8"/>
      <c r="M31" s="28"/>
      <c r="N31" s="27"/>
      <c r="O31" s="27"/>
      <c r="P31" s="28"/>
      <c r="Q31" s="27"/>
      <c r="R31" s="27"/>
      <c r="S31" s="72"/>
      <c r="T31" s="27"/>
    </row>
    <row r="32" spans="1:62" ht="15" customHeight="1" x14ac:dyDescent="0.25">
      <c r="A32" s="27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8"/>
      <c r="M32" s="28"/>
      <c r="N32" s="27"/>
      <c r="O32" s="27"/>
      <c r="P32" s="28"/>
      <c r="Q32" s="27"/>
      <c r="R32" s="27"/>
      <c r="S32" s="72"/>
      <c r="T32" s="27"/>
    </row>
    <row r="33" spans="1:20" ht="15" customHeight="1" x14ac:dyDescent="0.25">
      <c r="A33" s="27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8"/>
      <c r="M33" s="28"/>
      <c r="N33" s="27"/>
      <c r="O33" s="27"/>
      <c r="P33" s="28"/>
      <c r="Q33" s="27"/>
      <c r="R33" s="27"/>
      <c r="S33" s="72"/>
      <c r="T33" s="27"/>
    </row>
    <row r="34" spans="1:20" ht="15" customHeight="1" x14ac:dyDescent="0.25">
      <c r="A34" s="27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8"/>
      <c r="M34" s="28"/>
      <c r="N34" s="27"/>
      <c r="O34" s="27"/>
      <c r="P34" s="28"/>
      <c r="Q34" s="27"/>
      <c r="R34" s="27"/>
      <c r="S34" s="72"/>
      <c r="T34" s="27"/>
    </row>
    <row r="35" spans="1:20" ht="15" customHeight="1" x14ac:dyDescent="0.25">
      <c r="A35" s="27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8"/>
      <c r="M35" s="28"/>
      <c r="N35" s="27"/>
      <c r="O35" s="27"/>
      <c r="P35" s="28"/>
      <c r="Q35" s="27"/>
      <c r="R35" s="27"/>
      <c r="S35" s="72"/>
      <c r="T35" s="27"/>
    </row>
    <row r="36" spans="1:20" ht="15" customHeight="1" x14ac:dyDescent="0.25">
      <c r="A36" s="27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8"/>
      <c r="M36" s="28"/>
      <c r="N36" s="27"/>
      <c r="O36" s="27"/>
      <c r="P36" s="28"/>
      <c r="Q36" s="27"/>
      <c r="R36" s="27"/>
      <c r="S36" s="72"/>
      <c r="T36" s="27"/>
    </row>
    <row r="37" spans="1:20" ht="15" customHeight="1" x14ac:dyDescent="0.25">
      <c r="A37" s="27"/>
      <c r="B37" s="27"/>
      <c r="C37" s="27"/>
      <c r="D37" s="27"/>
      <c r="E37" s="27"/>
      <c r="F37" s="28"/>
      <c r="G37" s="28"/>
      <c r="H37" s="27"/>
      <c r="I37" s="27"/>
      <c r="J37" s="27"/>
      <c r="K37" s="27"/>
      <c r="L37" s="28"/>
      <c r="M37" s="28"/>
      <c r="N37" s="27"/>
      <c r="O37" s="27"/>
      <c r="P37" s="28"/>
      <c r="Q37" s="27"/>
      <c r="R37" s="27"/>
      <c r="S37" s="72"/>
      <c r="T37" s="27"/>
    </row>
    <row r="38" spans="1:20" ht="15" customHeight="1" x14ac:dyDescent="0.25">
      <c r="A38" s="27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  <c r="M38" s="28"/>
      <c r="N38" s="27"/>
      <c r="O38" s="27"/>
      <c r="P38" s="28"/>
      <c r="Q38" s="27"/>
      <c r="R38" s="27"/>
      <c r="S38" s="72"/>
      <c r="T38" s="27"/>
    </row>
    <row r="39" spans="1:20" ht="15" customHeight="1" x14ac:dyDescent="0.25">
      <c r="A39" s="27"/>
      <c r="B39" s="27"/>
      <c r="C39" s="27"/>
      <c r="D39" s="27"/>
      <c r="E39" s="27"/>
      <c r="F39" s="28"/>
      <c r="G39" s="28"/>
      <c r="H39" s="27"/>
      <c r="I39" s="27"/>
      <c r="J39" s="27"/>
      <c r="K39" s="27"/>
      <c r="L39" s="28"/>
      <c r="M39" s="28"/>
      <c r="N39" s="27"/>
      <c r="O39" s="27"/>
      <c r="P39" s="28"/>
      <c r="Q39" s="27"/>
      <c r="R39" s="27"/>
      <c r="S39" s="72"/>
      <c r="T39" s="27"/>
    </row>
    <row r="40" spans="1:20" ht="15" customHeight="1" x14ac:dyDescent="0.25">
      <c r="A40" s="27"/>
      <c r="B40" s="27"/>
      <c r="C40" s="27"/>
      <c r="D40" s="27"/>
      <c r="E40" s="27"/>
      <c r="F40" s="28"/>
      <c r="G40" s="28"/>
      <c r="H40" s="27"/>
      <c r="I40" s="27"/>
      <c r="J40" s="27"/>
      <c r="K40" s="27"/>
      <c r="L40" s="28"/>
      <c r="M40" s="28"/>
      <c r="N40" s="27"/>
      <c r="O40" s="27"/>
      <c r="P40" s="28"/>
      <c r="Q40" s="27"/>
      <c r="R40" s="27"/>
      <c r="S40" s="72"/>
      <c r="T40" s="27"/>
    </row>
    <row r="41" spans="1:20" ht="15" customHeight="1" x14ac:dyDescent="0.25">
      <c r="A41" s="27"/>
      <c r="B41" s="27"/>
      <c r="C41" s="27"/>
      <c r="D41" s="27"/>
      <c r="E41" s="27"/>
      <c r="F41" s="28"/>
      <c r="G41" s="28"/>
      <c r="H41" s="27"/>
      <c r="I41" s="27"/>
      <c r="J41" s="27"/>
      <c r="K41" s="27"/>
      <c r="L41" s="28"/>
      <c r="M41" s="28"/>
      <c r="N41" s="27"/>
      <c r="O41" s="27"/>
      <c r="P41" s="28"/>
      <c r="Q41" s="27"/>
      <c r="R41" s="27"/>
      <c r="S41" s="72"/>
      <c r="T41" s="27"/>
    </row>
    <row r="42" spans="1:20" ht="15" customHeight="1" x14ac:dyDescent="0.25">
      <c r="A42" s="27"/>
      <c r="B42" s="27"/>
      <c r="C42" s="27"/>
      <c r="D42" s="27"/>
      <c r="E42" s="27"/>
      <c r="F42" s="28"/>
      <c r="G42" s="28"/>
      <c r="H42" s="27"/>
      <c r="I42" s="27"/>
      <c r="J42" s="27"/>
      <c r="K42" s="27"/>
      <c r="L42" s="28"/>
      <c r="M42" s="28"/>
      <c r="N42" s="27"/>
      <c r="O42" s="27"/>
      <c r="P42" s="28"/>
      <c r="Q42" s="27"/>
      <c r="R42" s="27"/>
      <c r="S42" s="72"/>
      <c r="T42" s="27"/>
    </row>
    <row r="43" spans="1:20" ht="15" customHeight="1" x14ac:dyDescent="0.25">
      <c r="A43" s="27"/>
      <c r="B43" s="27"/>
      <c r="C43" s="27"/>
      <c r="D43" s="27"/>
      <c r="E43" s="27"/>
      <c r="F43" s="28"/>
      <c r="G43" s="28"/>
      <c r="H43" s="27"/>
      <c r="I43" s="27"/>
      <c r="J43" s="27"/>
      <c r="K43" s="27"/>
      <c r="L43" s="28"/>
      <c r="M43" s="28"/>
      <c r="N43" s="27"/>
      <c r="O43" s="27"/>
      <c r="P43" s="28"/>
      <c r="Q43" s="27"/>
      <c r="R43" s="27"/>
      <c r="S43" s="72"/>
      <c r="T43" s="27"/>
    </row>
    <row r="44" spans="1:20" ht="15" customHeight="1" x14ac:dyDescent="0.25">
      <c r="A44" s="27"/>
      <c r="B44" s="27"/>
      <c r="C44" s="27"/>
      <c r="D44" s="27"/>
      <c r="E44" s="27"/>
      <c r="F44" s="28"/>
      <c r="G44" s="28"/>
      <c r="H44" s="27"/>
      <c r="I44" s="27"/>
      <c r="J44" s="27"/>
      <c r="K44" s="27"/>
      <c r="L44" s="28"/>
      <c r="M44" s="28"/>
      <c r="N44" s="27"/>
      <c r="O44" s="27"/>
      <c r="P44" s="28"/>
      <c r="Q44" s="27"/>
      <c r="R44" s="27"/>
      <c r="S44" s="72"/>
      <c r="T44" s="27"/>
    </row>
    <row r="45" spans="1:20" ht="15" customHeight="1" x14ac:dyDescent="0.25">
      <c r="A45" s="27"/>
      <c r="B45" s="27"/>
      <c r="C45" s="27"/>
      <c r="D45" s="27"/>
      <c r="E45" s="27"/>
      <c r="F45" s="28"/>
      <c r="G45" s="28"/>
      <c r="H45" s="27"/>
      <c r="I45" s="27"/>
      <c r="J45" s="27"/>
      <c r="K45" s="27"/>
      <c r="L45" s="28"/>
      <c r="M45" s="28"/>
      <c r="N45" s="27"/>
      <c r="O45" s="27"/>
      <c r="P45" s="28"/>
      <c r="Q45" s="27"/>
      <c r="R45" s="27"/>
      <c r="S45" s="72"/>
      <c r="T45" s="27"/>
    </row>
    <row r="46" spans="1:20" ht="15" customHeight="1" x14ac:dyDescent="0.25">
      <c r="A46" s="27"/>
      <c r="B46" s="27"/>
      <c r="C46" s="27"/>
      <c r="D46" s="27"/>
      <c r="E46" s="27"/>
      <c r="F46" s="28"/>
      <c r="G46" s="28"/>
      <c r="H46" s="27"/>
      <c r="I46" s="27"/>
      <c r="J46" s="27"/>
      <c r="K46" s="27"/>
      <c r="L46" s="28"/>
      <c r="M46" s="28"/>
      <c r="N46" s="27"/>
      <c r="O46" s="27"/>
      <c r="P46" s="28"/>
      <c r="Q46" s="27"/>
      <c r="R46" s="27"/>
      <c r="S46" s="72"/>
      <c r="T46" s="27"/>
    </row>
    <row r="47" spans="1:20" ht="15" customHeight="1" x14ac:dyDescent="0.25">
      <c r="A47" s="27"/>
      <c r="B47" s="27"/>
      <c r="C47" s="27"/>
      <c r="D47" s="27"/>
      <c r="E47" s="27"/>
      <c r="F47" s="28"/>
      <c r="G47" s="28"/>
      <c r="H47" s="27"/>
      <c r="I47" s="27"/>
      <c r="J47" s="27"/>
      <c r="K47" s="27"/>
      <c r="L47" s="28"/>
      <c r="M47" s="28"/>
      <c r="N47" s="27"/>
      <c r="O47" s="27"/>
      <c r="P47" s="28"/>
      <c r="Q47" s="27"/>
      <c r="R47" s="27"/>
      <c r="S47" s="72"/>
      <c r="T47" s="27"/>
    </row>
    <row r="48" spans="1:20" ht="15" customHeight="1" x14ac:dyDescent="0.25">
      <c r="A48" s="27"/>
      <c r="B48" s="27"/>
      <c r="C48" s="27"/>
      <c r="D48" s="27"/>
      <c r="E48" s="27"/>
      <c r="F48" s="28"/>
      <c r="G48" s="28"/>
      <c r="H48" s="27"/>
      <c r="I48" s="27"/>
      <c r="J48" s="27"/>
      <c r="K48" s="27"/>
      <c r="L48" s="28"/>
      <c r="M48" s="28"/>
      <c r="N48" s="27"/>
      <c r="O48" s="27"/>
      <c r="P48" s="28"/>
      <c r="Q48" s="27"/>
      <c r="R48" s="27"/>
      <c r="S48" s="72"/>
      <c r="T48" s="27"/>
    </row>
    <row r="49" spans="1:26" ht="15" customHeight="1" x14ac:dyDescent="0.25">
      <c r="A49" s="27"/>
      <c r="B49" s="27"/>
      <c r="C49" s="27"/>
      <c r="D49" s="27"/>
      <c r="E49" s="27"/>
      <c r="F49" s="28"/>
      <c r="G49" s="28"/>
      <c r="H49" s="27"/>
      <c r="I49" s="27"/>
      <c r="J49" s="27"/>
      <c r="K49" s="27"/>
      <c r="L49" s="28"/>
      <c r="M49" s="28"/>
      <c r="N49" s="27"/>
      <c r="O49" s="27"/>
      <c r="P49" s="28"/>
      <c r="Q49" s="27"/>
      <c r="R49" s="27"/>
      <c r="S49" s="72"/>
      <c r="T49" s="27"/>
    </row>
    <row r="50" spans="1:26" ht="15" customHeight="1" thickBot="1" x14ac:dyDescent="0.3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8"/>
      <c r="M50" s="28"/>
      <c r="N50" s="27"/>
      <c r="O50" s="27"/>
      <c r="P50" s="28"/>
      <c r="Q50" s="27"/>
      <c r="R50" s="27"/>
      <c r="S50" s="72"/>
      <c r="T50" s="27"/>
    </row>
    <row r="51" spans="1:26" ht="15" customHeight="1" thickBot="1" x14ac:dyDescent="0.3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8"/>
      <c r="M51" s="28"/>
      <c r="N51" s="27"/>
      <c r="O51" s="27"/>
      <c r="P51" s="28"/>
      <c r="Q51" s="27"/>
      <c r="R51" s="27"/>
      <c r="S51" s="72"/>
      <c r="T51" s="27"/>
      <c r="V51" s="88" t="s">
        <v>23</v>
      </c>
      <c r="W51" s="89"/>
      <c r="Y51" s="90" t="s">
        <v>193</v>
      </c>
      <c r="Z51" s="91"/>
    </row>
    <row r="52" spans="1:26" ht="15" customHeight="1" x14ac:dyDescent="0.2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8"/>
      <c r="M52" s="28"/>
      <c r="N52" s="27"/>
      <c r="O52" s="27"/>
      <c r="P52" s="28"/>
      <c r="Q52" s="27"/>
      <c r="R52" s="27"/>
      <c r="S52" s="72"/>
      <c r="T52" s="27"/>
      <c r="V52" s="12" t="s">
        <v>26</v>
      </c>
      <c r="Y52" s="12" t="s">
        <v>309</v>
      </c>
      <c r="Z52" s="47" t="e">
        <f>GETPIVOTDATA("Diagnosis",$Y$2)/W52*1000</f>
        <v>#DIV/0!</v>
      </c>
    </row>
    <row r="53" spans="1:26" ht="15" customHeight="1" x14ac:dyDescent="0.2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8"/>
      <c r="M53" s="28"/>
      <c r="N53" s="27"/>
      <c r="O53" s="27"/>
      <c r="P53" s="28"/>
      <c r="Q53" s="27"/>
      <c r="R53" s="27"/>
      <c r="S53" s="72"/>
      <c r="T53" s="27"/>
      <c r="V53" s="12" t="s">
        <v>27</v>
      </c>
      <c r="W53" s="48" t="e">
        <f>GETPIVOTDATA("Antibiotic",$AB$2)/W52*1000</f>
        <v>#DIV/0!</v>
      </c>
      <c r="Y53" s="38" t="s">
        <v>180</v>
      </c>
      <c r="Z53" s="47">
        <f>SUMIF(Z54:Z55,"&gt;0")</f>
        <v>0</v>
      </c>
    </row>
    <row r="54" spans="1:26" ht="15" customHeight="1" x14ac:dyDescent="0.2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8"/>
      <c r="M54" s="28"/>
      <c r="N54" s="27"/>
      <c r="O54" s="27"/>
      <c r="P54" s="28"/>
      <c r="Q54" s="27"/>
      <c r="R54" s="27"/>
      <c r="S54" s="72"/>
      <c r="T54" s="27"/>
      <c r="V54" s="12" t="s">
        <v>28</v>
      </c>
      <c r="W54" s="48" t="e">
        <f>GETPIVOTDATA("Days of Therapy",$AW$2)/W52*1000</f>
        <v>#DIV/0!</v>
      </c>
      <c r="Y54" s="46" t="s">
        <v>179</v>
      </c>
      <c r="Z54" s="52">
        <f>IFERROR(GETPIVOTDATA("Diagnosis",$Y$2,"Diagnosis","Urinary tract infection (without catheter)")/W52*1000,0)</f>
        <v>0</v>
      </c>
    </row>
    <row r="55" spans="1:26" ht="15" customHeight="1" x14ac:dyDescent="0.2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8"/>
      <c r="M55" s="28"/>
      <c r="N55" s="27"/>
      <c r="O55" s="27"/>
      <c r="P55" s="28"/>
      <c r="Q55" s="27"/>
      <c r="R55" s="27"/>
      <c r="S55" s="72"/>
      <c r="T55" s="27"/>
      <c r="V55" s="12" t="s">
        <v>195</v>
      </c>
      <c r="W55" s="49">
        <f>IFERROR(GETPIVOTDATA("SBAR Usage and Completeness",$BF$2,"SBAR Usage and Completeness","SBAR used and complete")/GETPIVOTDATA("SBAR Usage and Completeness",$BF$2),0)</f>
        <v>0</v>
      </c>
      <c r="Y55" s="46" t="s">
        <v>181</v>
      </c>
      <c r="Z55" s="52">
        <f>IFERROR(GETPIVOTDATA("Diagnosis",$Y$2,"Diagnosis","Urinary tract infection (with catheter)")/W52*1000,0)</f>
        <v>0</v>
      </c>
    </row>
    <row r="56" spans="1:26" ht="15" customHeight="1" x14ac:dyDescent="0.2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8"/>
      <c r="M56" s="28"/>
      <c r="N56" s="27"/>
      <c r="O56" s="27"/>
      <c r="P56" s="28"/>
      <c r="Q56" s="27"/>
      <c r="R56" s="27"/>
      <c r="S56" s="72"/>
      <c r="T56" s="27"/>
      <c r="V56" s="50" t="s">
        <v>30</v>
      </c>
      <c r="W56" s="51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</v>
      </c>
      <c r="Y56" s="38" t="s">
        <v>66</v>
      </c>
      <c r="Z56" s="47">
        <f>SUMIF(Z57:Z62,"&gt;0")</f>
        <v>0</v>
      </c>
    </row>
    <row r="57" spans="1:26" ht="15" customHeight="1" x14ac:dyDescent="0.2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8"/>
      <c r="M57" s="28"/>
      <c r="N57" s="27"/>
      <c r="O57" s="27"/>
      <c r="P57" s="28"/>
      <c r="Q57" s="27"/>
      <c r="R57" s="27"/>
      <c r="S57" s="72"/>
      <c r="T57" s="27"/>
      <c r="V57" s="12" t="s">
        <v>196</v>
      </c>
      <c r="W57" s="49">
        <f>IFERROR(GETPIVOTDATA("SBAR Usage and Completeness",$BF$2,"SBAR Usage and Completeness","SBAR used but incomplete")/GETPIVOTDATA("SBAR Usage and Completeness",$BF$2),0)</f>
        <v>0</v>
      </c>
      <c r="Y57" s="46" t="s">
        <v>25</v>
      </c>
      <c r="Z57" s="52">
        <f>IFERROR(GETPIVOTDATA("Diagnosis",$Y$2,"Diagnosis","pneumonia")/W52*1000,0)</f>
        <v>0</v>
      </c>
    </row>
    <row r="58" spans="1:26" ht="15" customHeight="1" x14ac:dyDescent="0.2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8"/>
      <c r="M58" s="28"/>
      <c r="N58" s="27"/>
      <c r="O58" s="27"/>
      <c r="P58" s="28"/>
      <c r="Q58" s="27"/>
      <c r="R58" s="27"/>
      <c r="S58" s="72"/>
      <c r="T58" s="27"/>
      <c r="V58" s="12" t="s">
        <v>197</v>
      </c>
      <c r="W58" s="49">
        <f>IFERROR(GETPIVOTDATA("SBAR Usage and Completeness",$BF$2,"SBAR Usage and Completeness","SBAR not used")/GETPIVOTDATA("SBAR Usage and Completeness",$BF$2),0)</f>
        <v>0</v>
      </c>
      <c r="Y58" s="46" t="s">
        <v>178</v>
      </c>
      <c r="Z58" s="52">
        <f>IFERROR(GETPIVOTDATA("Diagnosis",$Y$2,"Diagnosis","influenza-like illness")/W52*1000,0)</f>
        <v>0</v>
      </c>
    </row>
    <row r="59" spans="1:26" ht="15" customHeight="1" x14ac:dyDescent="0.2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8"/>
      <c r="M59" s="28"/>
      <c r="N59" s="27"/>
      <c r="O59" s="27"/>
      <c r="P59" s="28"/>
      <c r="Q59" s="27"/>
      <c r="R59" s="27"/>
      <c r="S59" s="72"/>
      <c r="T59" s="27"/>
      <c r="V59" s="12" t="s">
        <v>308</v>
      </c>
      <c r="W59" s="48">
        <f>IFERROR(GETPIVOTDATA("Microbiology Test Sent",$AT$2,"Microbiology Test Sent","Urinalysis and reflex culture and sensitivities")/W52*1000,0)</f>
        <v>0</v>
      </c>
      <c r="Y59" s="46" t="s">
        <v>297</v>
      </c>
      <c r="Z59" s="52">
        <f>IFERROR(GETPIVOTDATA("Diagnosis",$Y$2,"Diagnosis","acute bronchitis or tracheobronchitis")/W52*1000,0)</f>
        <v>0</v>
      </c>
    </row>
    <row r="60" spans="1:26" ht="15" customHeight="1" x14ac:dyDescent="0.2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8"/>
      <c r="M60" s="28"/>
      <c r="N60" s="27"/>
      <c r="O60" s="27"/>
      <c r="P60" s="28"/>
      <c r="Q60" s="27"/>
      <c r="R60" s="27"/>
      <c r="S60" s="72"/>
      <c r="T60" s="27"/>
      <c r="V60" s="12"/>
      <c r="W60" s="11"/>
      <c r="Y60" s="46" t="s">
        <v>294</v>
      </c>
      <c r="Z60" s="52">
        <f>IFERROR(GETPIVOTDATA("Diagnosis",$Y$2,"Diagnosis","copd exacerbation")/W52*1000,0)</f>
        <v>0</v>
      </c>
    </row>
    <row r="61" spans="1:26" ht="15" customHeight="1" x14ac:dyDescent="0.25">
      <c r="A61" s="27"/>
      <c r="B61" s="27"/>
      <c r="C61" s="27"/>
      <c r="D61" s="27"/>
      <c r="E61" s="27"/>
      <c r="F61" s="28"/>
      <c r="G61" s="28"/>
      <c r="H61" s="27"/>
      <c r="I61" s="27"/>
      <c r="J61" s="27"/>
      <c r="K61" s="27"/>
      <c r="L61" s="28"/>
      <c r="M61" s="28"/>
      <c r="N61" s="27"/>
      <c r="O61" s="27"/>
      <c r="P61" s="28"/>
      <c r="Q61" s="27"/>
      <c r="R61" s="27"/>
      <c r="S61" s="72"/>
      <c r="T61" s="27"/>
      <c r="Y61" s="46" t="s">
        <v>296</v>
      </c>
      <c r="Z61" s="52">
        <f>IFERROR(GETPIVOTDATA("Diagnosis",$Y$2,"Diagnosis","common cold syndrome")/W52*1000,0)</f>
        <v>0</v>
      </c>
    </row>
    <row r="62" spans="1:26" ht="15" customHeight="1" x14ac:dyDescent="0.25">
      <c r="A62" s="27"/>
      <c r="B62" s="27"/>
      <c r="C62" s="27"/>
      <c r="D62" s="27"/>
      <c r="E62" s="27"/>
      <c r="F62" s="28"/>
      <c r="G62" s="28"/>
      <c r="H62" s="27"/>
      <c r="I62" s="27"/>
      <c r="J62" s="27"/>
      <c r="K62" s="27"/>
      <c r="L62" s="28"/>
      <c r="M62" s="28"/>
      <c r="N62" s="27"/>
      <c r="O62" s="27"/>
      <c r="P62" s="28"/>
      <c r="Q62" s="27"/>
      <c r="R62" s="27"/>
      <c r="S62" s="72"/>
      <c r="T62" s="27"/>
      <c r="Y62" s="46" t="s">
        <v>295</v>
      </c>
      <c r="Z62" s="52">
        <f>IFERROR(GETPIVOTDATA("Diagnosis",$Y$2,"Diagnosis","pharyngitis")/W52*1000,0)</f>
        <v>0</v>
      </c>
    </row>
    <row r="63" spans="1:26" ht="15" customHeight="1" x14ac:dyDescent="0.25">
      <c r="A63" s="27"/>
      <c r="B63" s="27"/>
      <c r="C63" s="27"/>
      <c r="D63" s="27"/>
      <c r="E63" s="27"/>
      <c r="F63" s="28"/>
      <c r="G63" s="28"/>
      <c r="H63" s="27"/>
      <c r="I63" s="27"/>
      <c r="J63" s="27"/>
      <c r="K63" s="27"/>
      <c r="L63" s="28"/>
      <c r="M63" s="28"/>
      <c r="N63" s="27"/>
      <c r="O63" s="27"/>
      <c r="P63" s="28"/>
      <c r="Q63" s="27"/>
      <c r="R63" s="27"/>
      <c r="S63" s="72"/>
      <c r="T63" s="27"/>
      <c r="Y63" s="37" t="s">
        <v>62</v>
      </c>
      <c r="Z63" s="47">
        <f>IFERROR(GETPIVOTDATA("Diagnosis",$Y$2,"Diagnosis","cellulitis, soft tissue, or wound infection")/W52*1000,0)</f>
        <v>0</v>
      </c>
    </row>
    <row r="64" spans="1:26" ht="15" customHeight="1" x14ac:dyDescent="0.25">
      <c r="A64" s="27"/>
      <c r="B64" s="27"/>
      <c r="C64" s="27"/>
      <c r="D64" s="27"/>
      <c r="E64" s="27"/>
      <c r="F64" s="28"/>
      <c r="G64" s="28"/>
      <c r="H64" s="27"/>
      <c r="I64" s="27"/>
      <c r="J64" s="27"/>
      <c r="K64" s="27"/>
      <c r="L64" s="28"/>
      <c r="M64" s="28"/>
      <c r="N64" s="27"/>
      <c r="O64" s="27"/>
      <c r="P64" s="28"/>
      <c r="Q64" s="27"/>
      <c r="R64" s="27"/>
      <c r="S64" s="72"/>
      <c r="T64" s="27"/>
      <c r="Y64" s="38" t="s">
        <v>298</v>
      </c>
      <c r="Z64" s="47">
        <f>SUMIF(Z65:Z66,"&gt;0")</f>
        <v>0</v>
      </c>
    </row>
    <row r="65" spans="1:26" ht="15" customHeight="1" x14ac:dyDescent="0.25">
      <c r="A65" s="27"/>
      <c r="B65" s="27"/>
      <c r="C65" s="27"/>
      <c r="D65" s="27"/>
      <c r="E65" s="27"/>
      <c r="F65" s="28"/>
      <c r="G65" s="28"/>
      <c r="H65" s="27"/>
      <c r="I65" s="27"/>
      <c r="J65" s="27"/>
      <c r="K65" s="27"/>
      <c r="L65" s="28"/>
      <c r="M65" s="28"/>
      <c r="N65" s="27"/>
      <c r="O65" s="27"/>
      <c r="P65" s="28"/>
      <c r="Q65" s="27"/>
      <c r="R65" s="27"/>
      <c r="S65" s="72"/>
      <c r="T65" s="27"/>
      <c r="Y65" s="46" t="s">
        <v>56</v>
      </c>
      <c r="Z65" s="52">
        <f>IFERROR(GETPIVOTDATA("Diagnosis",$Y$2,"Diagnosis","gastroenteritis")/W52*1000,0)</f>
        <v>0</v>
      </c>
    </row>
    <row r="66" spans="1:26" ht="15" customHeight="1" x14ac:dyDescent="0.25">
      <c r="A66" s="27"/>
      <c r="B66" s="27"/>
      <c r="C66" s="27"/>
      <c r="D66" s="27"/>
      <c r="E66" s="27"/>
      <c r="F66" s="28"/>
      <c r="G66" s="28"/>
      <c r="H66" s="27"/>
      <c r="I66" s="27"/>
      <c r="J66" s="27"/>
      <c r="K66" s="27"/>
      <c r="L66" s="28"/>
      <c r="M66" s="28"/>
      <c r="N66" s="27"/>
      <c r="O66" s="27"/>
      <c r="P66" s="28"/>
      <c r="Q66" s="27"/>
      <c r="R66" s="27"/>
      <c r="S66" s="72"/>
      <c r="T66" s="27"/>
      <c r="Y66" s="46" t="s">
        <v>77</v>
      </c>
      <c r="Z66" s="52">
        <f>IFERROR(GETPIVOTDATA("Diagnosis",$Y$2,"Diagnosis","norovirus gastroenteritis")/W52*1000,0)</f>
        <v>0</v>
      </c>
    </row>
    <row r="67" spans="1:26" ht="15" customHeight="1" x14ac:dyDescent="0.25">
      <c r="A67" s="27"/>
      <c r="B67" s="27"/>
      <c r="C67" s="27"/>
      <c r="D67" s="27"/>
      <c r="E67" s="27"/>
      <c r="F67" s="28"/>
      <c r="G67" s="28"/>
      <c r="H67" s="27"/>
      <c r="I67" s="27"/>
      <c r="J67" s="27"/>
      <c r="K67" s="27"/>
      <c r="L67" s="28"/>
      <c r="M67" s="28"/>
      <c r="N67" s="27"/>
      <c r="O67" s="27"/>
      <c r="P67" s="28"/>
      <c r="Q67" s="27"/>
      <c r="R67" s="27"/>
      <c r="S67" s="72"/>
      <c r="T67" s="27"/>
      <c r="Y67" s="83" t="s">
        <v>304</v>
      </c>
      <c r="Z67" s="48">
        <f>IFERROR(GETPIVOTDATA("Diagnosis",$Y$2,"Diagnosis","clostridium difficile infection")/W52*10000,0)</f>
        <v>0</v>
      </c>
    </row>
    <row r="68" spans="1:26" ht="15" customHeight="1" x14ac:dyDescent="0.25">
      <c r="A68" s="27"/>
      <c r="B68" s="27"/>
      <c r="C68" s="27"/>
      <c r="D68" s="27"/>
      <c r="E68" s="27"/>
      <c r="F68" s="28"/>
      <c r="G68" s="28"/>
      <c r="H68" s="27"/>
      <c r="I68" s="27"/>
      <c r="J68" s="27"/>
      <c r="K68" s="27"/>
      <c r="L68" s="28"/>
      <c r="M68" s="28"/>
      <c r="N68" s="27"/>
      <c r="O68" s="27"/>
      <c r="P68" s="28"/>
      <c r="Q68" s="27"/>
      <c r="R68" s="27"/>
      <c r="S68" s="72"/>
      <c r="T68" s="27"/>
      <c r="Y68" s="1" t="s">
        <v>303</v>
      </c>
    </row>
    <row r="69" spans="1:26" ht="15" customHeight="1" x14ac:dyDescent="0.25">
      <c r="A69" s="27"/>
      <c r="B69" s="27"/>
      <c r="C69" s="27"/>
      <c r="D69" s="27"/>
      <c r="E69" s="27"/>
      <c r="F69" s="28"/>
      <c r="G69" s="28"/>
      <c r="H69" s="27"/>
      <c r="I69" s="27"/>
      <c r="J69" s="27"/>
      <c r="K69" s="27"/>
      <c r="L69" s="28"/>
      <c r="M69" s="28"/>
      <c r="N69" s="27"/>
      <c r="O69" s="27"/>
      <c r="P69" s="28"/>
      <c r="Q69" s="27"/>
      <c r="R69" s="27"/>
      <c r="S69" s="72"/>
      <c r="T69" s="27"/>
    </row>
    <row r="70" spans="1:26" ht="15" customHeight="1" x14ac:dyDescent="0.25">
      <c r="A70" s="27"/>
      <c r="B70" s="27"/>
      <c r="C70" s="27"/>
      <c r="D70" s="27"/>
      <c r="E70" s="27"/>
      <c r="F70" s="28"/>
      <c r="G70" s="28"/>
      <c r="H70" s="27"/>
      <c r="I70" s="27"/>
      <c r="J70" s="27"/>
      <c r="K70" s="27"/>
      <c r="L70" s="28"/>
      <c r="M70" s="28"/>
      <c r="N70" s="27"/>
      <c r="O70" s="27"/>
      <c r="P70" s="28"/>
      <c r="Q70" s="27"/>
      <c r="R70" s="27"/>
      <c r="S70" s="72"/>
      <c r="T70" s="27"/>
    </row>
    <row r="71" spans="1:26" ht="15" customHeight="1" x14ac:dyDescent="0.25">
      <c r="A71" s="27"/>
      <c r="B71" s="27"/>
      <c r="C71" s="27"/>
      <c r="D71" s="27"/>
      <c r="E71" s="27"/>
      <c r="F71" s="28"/>
      <c r="G71" s="28"/>
      <c r="H71" s="27"/>
      <c r="I71" s="27"/>
      <c r="J71" s="27"/>
      <c r="K71" s="27"/>
      <c r="L71" s="28"/>
      <c r="M71" s="28"/>
      <c r="N71" s="27"/>
      <c r="O71" s="27"/>
      <c r="P71" s="28"/>
      <c r="Q71" s="27"/>
      <c r="R71" s="27"/>
      <c r="S71" s="72"/>
      <c r="T71" s="27"/>
    </row>
    <row r="72" spans="1:26" ht="15" customHeight="1" x14ac:dyDescent="0.25">
      <c r="A72" s="27"/>
      <c r="B72" s="27"/>
      <c r="C72" s="27"/>
      <c r="D72" s="27"/>
      <c r="E72" s="27"/>
      <c r="F72" s="28"/>
      <c r="G72" s="28"/>
      <c r="H72" s="27"/>
      <c r="I72" s="27"/>
      <c r="J72" s="27"/>
      <c r="K72" s="27"/>
      <c r="L72" s="28"/>
      <c r="M72" s="28"/>
      <c r="N72" s="27"/>
      <c r="O72" s="27"/>
      <c r="P72" s="28"/>
      <c r="Q72" s="27"/>
      <c r="R72" s="27"/>
      <c r="S72" s="72"/>
      <c r="T72" s="27"/>
    </row>
    <row r="73" spans="1:26" ht="15" customHeight="1" x14ac:dyDescent="0.25">
      <c r="A73" s="27"/>
      <c r="B73" s="27"/>
      <c r="C73" s="27"/>
      <c r="D73" s="27"/>
      <c r="E73" s="27"/>
      <c r="F73" s="28"/>
      <c r="G73" s="28"/>
      <c r="H73" s="27"/>
      <c r="I73" s="27"/>
      <c r="J73" s="27"/>
      <c r="K73" s="27"/>
      <c r="L73" s="28"/>
      <c r="M73" s="28"/>
      <c r="N73" s="27"/>
      <c r="O73" s="27"/>
      <c r="P73" s="28"/>
      <c r="Q73" s="27"/>
      <c r="R73" s="27"/>
      <c r="S73" s="72"/>
      <c r="T73" s="27"/>
    </row>
    <row r="74" spans="1:26" ht="15" customHeight="1" x14ac:dyDescent="0.25">
      <c r="A74" s="27"/>
      <c r="B74" s="27"/>
      <c r="C74" s="27"/>
      <c r="D74" s="27"/>
      <c r="E74" s="27"/>
      <c r="F74" s="28"/>
      <c r="G74" s="28"/>
      <c r="H74" s="27"/>
      <c r="I74" s="27"/>
      <c r="J74" s="27"/>
      <c r="K74" s="27"/>
      <c r="L74" s="28"/>
      <c r="M74" s="28"/>
      <c r="N74" s="27"/>
      <c r="O74" s="27"/>
      <c r="P74" s="28"/>
      <c r="Q74" s="27"/>
      <c r="R74" s="27"/>
      <c r="S74" s="72"/>
      <c r="T74" s="27"/>
      <c r="Z74"/>
    </row>
    <row r="75" spans="1:26" ht="15" customHeight="1" x14ac:dyDescent="0.25">
      <c r="A75" s="27"/>
      <c r="B75" s="27"/>
      <c r="C75" s="27"/>
      <c r="D75" s="27"/>
      <c r="E75" s="27"/>
      <c r="F75" s="28"/>
      <c r="G75" s="28"/>
      <c r="H75" s="27"/>
      <c r="I75" s="27"/>
      <c r="J75" s="27"/>
      <c r="K75" s="27"/>
      <c r="L75" s="28"/>
      <c r="M75" s="28"/>
      <c r="N75" s="27"/>
      <c r="O75" s="27"/>
      <c r="P75" s="28"/>
      <c r="Q75" s="27"/>
      <c r="R75" s="27"/>
      <c r="S75" s="72"/>
      <c r="T75" s="27"/>
      <c r="Z75"/>
    </row>
    <row r="76" spans="1:26" ht="15" customHeight="1" x14ac:dyDescent="0.25">
      <c r="A76" s="27"/>
      <c r="B76" s="27"/>
      <c r="C76" s="27"/>
      <c r="D76" s="27"/>
      <c r="E76" s="27"/>
      <c r="F76" s="28"/>
      <c r="G76" s="28"/>
      <c r="H76" s="27"/>
      <c r="I76" s="27"/>
      <c r="J76" s="27"/>
      <c r="K76" s="27"/>
      <c r="L76" s="28"/>
      <c r="M76" s="28"/>
      <c r="N76" s="27"/>
      <c r="O76" s="27"/>
      <c r="P76" s="28"/>
      <c r="Q76" s="27"/>
      <c r="R76" s="27"/>
      <c r="S76" s="72"/>
      <c r="T76" s="27"/>
      <c r="Z76"/>
    </row>
    <row r="77" spans="1:26" ht="15" customHeight="1" x14ac:dyDescent="0.25">
      <c r="A77" s="27"/>
      <c r="B77" s="27"/>
      <c r="C77" s="27"/>
      <c r="D77" s="27"/>
      <c r="E77" s="27"/>
      <c r="F77" s="28"/>
      <c r="G77" s="28"/>
      <c r="H77" s="27"/>
      <c r="I77" s="27"/>
      <c r="J77" s="27"/>
      <c r="K77" s="27"/>
      <c r="L77" s="28"/>
      <c r="M77" s="28"/>
      <c r="N77" s="27"/>
      <c r="O77" s="27"/>
      <c r="P77" s="28"/>
      <c r="Q77" s="27"/>
      <c r="R77" s="27"/>
      <c r="S77" s="72"/>
      <c r="T77" s="27"/>
      <c r="X77"/>
      <c r="Z77"/>
    </row>
    <row r="78" spans="1:26" ht="15" customHeight="1" x14ac:dyDescent="0.25">
      <c r="A78" s="27"/>
      <c r="B78" s="27"/>
      <c r="C78" s="27"/>
      <c r="D78" s="27"/>
      <c r="E78" s="27"/>
      <c r="F78" s="28"/>
      <c r="G78" s="28"/>
      <c r="H78" s="27"/>
      <c r="I78" s="27"/>
      <c r="J78" s="27"/>
      <c r="K78" s="27"/>
      <c r="L78" s="28"/>
      <c r="M78" s="28"/>
      <c r="N78" s="27"/>
      <c r="O78" s="27"/>
      <c r="P78" s="28"/>
      <c r="Q78" s="27"/>
      <c r="R78" s="27"/>
      <c r="S78" s="72"/>
      <c r="T78" s="27"/>
      <c r="Z78"/>
    </row>
    <row r="79" spans="1:26" ht="15" customHeight="1" x14ac:dyDescent="0.25">
      <c r="A79" s="27"/>
      <c r="B79" s="27"/>
      <c r="C79" s="27"/>
      <c r="D79" s="27"/>
      <c r="E79" s="27"/>
      <c r="F79" s="28"/>
      <c r="G79" s="28"/>
      <c r="H79" s="27"/>
      <c r="I79" s="27"/>
      <c r="J79" s="27"/>
      <c r="K79" s="27"/>
      <c r="L79" s="28"/>
      <c r="M79" s="28"/>
      <c r="N79" s="27"/>
      <c r="O79" s="27"/>
      <c r="P79" s="28"/>
      <c r="Q79" s="27"/>
      <c r="R79" s="27"/>
      <c r="S79" s="72"/>
      <c r="T79" s="27"/>
      <c r="Y79"/>
      <c r="Z79"/>
    </row>
    <row r="80" spans="1:26" ht="15" customHeight="1" x14ac:dyDescent="0.25">
      <c r="A80" s="27"/>
      <c r="B80" s="27"/>
      <c r="C80" s="27"/>
      <c r="D80" s="27"/>
      <c r="E80" s="27"/>
      <c r="F80" s="28"/>
      <c r="G80" s="28"/>
      <c r="H80" s="27"/>
      <c r="I80" s="27"/>
      <c r="J80" s="27"/>
      <c r="K80" s="27"/>
      <c r="L80" s="28"/>
      <c r="M80" s="28"/>
      <c r="N80" s="27"/>
      <c r="O80" s="27"/>
      <c r="P80" s="28"/>
      <c r="Q80" s="27"/>
      <c r="R80" s="27"/>
      <c r="S80" s="72"/>
      <c r="T80" s="27"/>
    </row>
    <row r="81" spans="1:20" ht="15" customHeight="1" x14ac:dyDescent="0.25">
      <c r="A81" s="27"/>
      <c r="B81" s="27"/>
      <c r="C81" s="27"/>
      <c r="D81" s="27"/>
      <c r="E81" s="27"/>
      <c r="F81" s="28"/>
      <c r="G81" s="28"/>
      <c r="H81" s="27"/>
      <c r="I81" s="27"/>
      <c r="J81" s="27"/>
      <c r="K81" s="27"/>
      <c r="L81" s="28"/>
      <c r="M81" s="28"/>
      <c r="N81" s="27"/>
      <c r="O81" s="27"/>
      <c r="P81" s="28"/>
      <c r="Q81" s="27"/>
      <c r="R81" s="27"/>
      <c r="S81" s="72"/>
      <c r="T81" s="27"/>
    </row>
    <row r="82" spans="1:20" ht="15" customHeight="1" x14ac:dyDescent="0.25">
      <c r="A82" s="27"/>
      <c r="B82" s="27"/>
      <c r="C82" s="27"/>
      <c r="D82" s="27"/>
      <c r="E82" s="27"/>
      <c r="F82" s="28"/>
      <c r="G82" s="28"/>
      <c r="H82" s="27"/>
      <c r="I82" s="27"/>
      <c r="J82" s="27"/>
      <c r="K82" s="27"/>
      <c r="L82" s="28"/>
      <c r="M82" s="28"/>
      <c r="N82" s="27"/>
      <c r="O82" s="27"/>
      <c r="P82" s="28"/>
      <c r="Q82" s="27"/>
      <c r="R82" s="27"/>
      <c r="S82" s="72"/>
      <c r="T82" s="27"/>
    </row>
    <row r="83" spans="1:20" ht="15" customHeight="1" x14ac:dyDescent="0.25">
      <c r="A83" s="27"/>
      <c r="B83" s="27"/>
      <c r="C83" s="27"/>
      <c r="D83" s="27"/>
      <c r="E83" s="27"/>
      <c r="F83" s="28"/>
      <c r="G83" s="28"/>
      <c r="H83" s="27"/>
      <c r="I83" s="27"/>
      <c r="J83" s="27"/>
      <c r="K83" s="27"/>
      <c r="L83" s="28"/>
      <c r="M83" s="28"/>
      <c r="N83" s="27"/>
      <c r="O83" s="27"/>
      <c r="P83" s="28"/>
      <c r="Q83" s="27"/>
      <c r="R83" s="27"/>
      <c r="S83" s="72"/>
      <c r="T83" s="27"/>
    </row>
    <row r="84" spans="1:20" ht="15" customHeight="1" x14ac:dyDescent="0.25">
      <c r="A84" s="27"/>
      <c r="B84" s="27"/>
      <c r="C84" s="27"/>
      <c r="D84" s="27"/>
      <c r="E84" s="27"/>
      <c r="F84" s="28"/>
      <c r="G84" s="28"/>
      <c r="H84" s="27"/>
      <c r="I84" s="27"/>
      <c r="J84" s="27"/>
      <c r="K84" s="27"/>
      <c r="L84" s="28"/>
      <c r="M84" s="28"/>
      <c r="N84" s="27"/>
      <c r="O84" s="27"/>
      <c r="P84" s="28"/>
      <c r="Q84" s="27"/>
      <c r="R84" s="27"/>
      <c r="S84" s="72"/>
      <c r="T84" s="27"/>
    </row>
    <row r="85" spans="1:20" ht="15" customHeight="1" x14ac:dyDescent="0.25">
      <c r="A85" s="27"/>
      <c r="B85" s="27"/>
      <c r="C85" s="27"/>
      <c r="D85" s="27"/>
      <c r="E85" s="27"/>
      <c r="F85" s="28"/>
      <c r="G85" s="28"/>
      <c r="H85" s="27"/>
      <c r="I85" s="27"/>
      <c r="J85" s="27"/>
      <c r="K85" s="27"/>
      <c r="L85" s="28"/>
      <c r="M85" s="28"/>
      <c r="N85" s="27"/>
      <c r="O85" s="27"/>
      <c r="P85" s="28"/>
      <c r="Q85" s="27"/>
      <c r="R85" s="27"/>
      <c r="S85" s="72"/>
      <c r="T85" s="27"/>
    </row>
    <row r="86" spans="1:20" ht="15" customHeight="1" x14ac:dyDescent="0.25">
      <c r="A86" s="27"/>
      <c r="B86" s="27"/>
      <c r="C86" s="27"/>
      <c r="D86" s="27"/>
      <c r="E86" s="27"/>
      <c r="F86" s="28"/>
      <c r="G86" s="28"/>
      <c r="H86" s="27"/>
      <c r="I86" s="27"/>
      <c r="J86" s="27"/>
      <c r="K86" s="27"/>
      <c r="L86" s="28"/>
      <c r="M86" s="28"/>
      <c r="N86" s="27"/>
      <c r="O86" s="27"/>
      <c r="P86" s="28"/>
      <c r="Q86" s="27"/>
      <c r="R86" s="27"/>
      <c r="S86" s="72"/>
      <c r="T86" s="27"/>
    </row>
    <row r="87" spans="1:20" ht="15" customHeight="1" x14ac:dyDescent="0.25">
      <c r="A87" s="27"/>
      <c r="B87" s="27"/>
      <c r="C87" s="27"/>
      <c r="D87" s="27"/>
      <c r="E87" s="27"/>
      <c r="F87" s="28"/>
      <c r="G87" s="28"/>
      <c r="H87" s="27"/>
      <c r="I87" s="27"/>
      <c r="J87" s="27"/>
      <c r="K87" s="27"/>
      <c r="L87" s="28"/>
      <c r="M87" s="28"/>
      <c r="N87" s="27"/>
      <c r="O87" s="27"/>
      <c r="P87" s="28"/>
      <c r="Q87" s="27"/>
      <c r="R87" s="27"/>
      <c r="S87" s="72"/>
      <c r="T87" s="27"/>
    </row>
    <row r="88" spans="1:20" ht="15" customHeight="1" x14ac:dyDescent="0.25">
      <c r="A88" s="27"/>
      <c r="B88" s="27"/>
      <c r="C88" s="27"/>
      <c r="D88" s="27"/>
      <c r="E88" s="27"/>
      <c r="F88" s="28"/>
      <c r="G88" s="28"/>
      <c r="H88" s="27"/>
      <c r="I88" s="27"/>
      <c r="J88" s="27"/>
      <c r="K88" s="27"/>
      <c r="L88" s="28"/>
      <c r="M88" s="28"/>
      <c r="N88" s="27"/>
      <c r="O88" s="27"/>
      <c r="P88" s="28"/>
      <c r="Q88" s="27"/>
      <c r="R88" s="27"/>
      <c r="S88" s="72"/>
      <c r="T88" s="27"/>
    </row>
    <row r="89" spans="1:20" ht="15" customHeight="1" x14ac:dyDescent="0.25">
      <c r="A89" s="27"/>
      <c r="B89" s="27"/>
      <c r="C89" s="27"/>
      <c r="D89" s="27"/>
      <c r="E89" s="27"/>
      <c r="F89" s="28"/>
      <c r="G89" s="28"/>
      <c r="H89" s="27"/>
      <c r="I89" s="27"/>
      <c r="J89" s="27"/>
      <c r="K89" s="27"/>
      <c r="L89" s="28"/>
      <c r="M89" s="28"/>
      <c r="N89" s="27"/>
      <c r="O89" s="27"/>
      <c r="P89" s="28"/>
      <c r="Q89" s="27"/>
      <c r="R89" s="27"/>
      <c r="S89" s="72"/>
      <c r="T89" s="27"/>
    </row>
    <row r="90" spans="1:20" ht="15" customHeight="1" x14ac:dyDescent="0.25">
      <c r="A90" s="27"/>
      <c r="B90" s="27"/>
      <c r="C90" s="27"/>
      <c r="D90" s="27"/>
      <c r="E90" s="27"/>
      <c r="F90" s="28"/>
      <c r="G90" s="28"/>
      <c r="H90" s="27"/>
      <c r="I90" s="27"/>
      <c r="J90" s="27"/>
      <c r="K90" s="27"/>
      <c r="L90" s="28"/>
      <c r="M90" s="28"/>
      <c r="N90" s="27"/>
      <c r="O90" s="27"/>
      <c r="P90" s="28"/>
      <c r="Q90" s="27"/>
      <c r="R90" s="27"/>
      <c r="S90" s="72"/>
      <c r="T90" s="27"/>
    </row>
    <row r="91" spans="1:20" ht="15" customHeight="1" x14ac:dyDescent="0.25">
      <c r="A91" s="27"/>
      <c r="B91" s="27"/>
      <c r="C91" s="27"/>
      <c r="D91" s="27"/>
      <c r="E91" s="27"/>
      <c r="F91" s="28"/>
      <c r="G91" s="28"/>
      <c r="H91" s="27"/>
      <c r="I91" s="27"/>
      <c r="J91" s="27"/>
      <c r="K91" s="27"/>
      <c r="L91" s="28"/>
      <c r="M91" s="28"/>
      <c r="N91" s="27"/>
      <c r="O91" s="27"/>
      <c r="P91" s="28"/>
      <c r="Q91" s="27"/>
      <c r="R91" s="27"/>
      <c r="S91" s="72"/>
      <c r="T91" s="27"/>
    </row>
    <row r="92" spans="1:20" ht="15" customHeight="1" x14ac:dyDescent="0.25">
      <c r="A92" s="27"/>
      <c r="B92" s="27"/>
      <c r="C92" s="27"/>
      <c r="D92" s="27"/>
      <c r="E92" s="27"/>
      <c r="F92" s="28"/>
      <c r="G92" s="28"/>
      <c r="H92" s="27"/>
      <c r="I92" s="27"/>
      <c r="J92" s="27"/>
      <c r="K92" s="27"/>
      <c r="L92" s="28"/>
      <c r="M92" s="28"/>
      <c r="N92" s="27"/>
      <c r="O92" s="27"/>
      <c r="P92" s="28"/>
      <c r="Q92" s="27"/>
      <c r="R92" s="27"/>
      <c r="S92" s="72"/>
      <c r="T92" s="27"/>
    </row>
    <row r="93" spans="1:20" ht="15" customHeight="1" x14ac:dyDescent="0.25">
      <c r="A93" s="27"/>
      <c r="B93" s="27"/>
      <c r="C93" s="27"/>
      <c r="D93" s="27"/>
      <c r="E93" s="27"/>
      <c r="F93" s="28"/>
      <c r="G93" s="28"/>
      <c r="H93" s="27"/>
      <c r="I93" s="27"/>
      <c r="J93" s="27"/>
      <c r="K93" s="27"/>
      <c r="L93" s="28"/>
      <c r="M93" s="28"/>
      <c r="N93" s="27"/>
      <c r="O93" s="27"/>
      <c r="P93" s="28"/>
      <c r="Q93" s="27"/>
      <c r="R93" s="27"/>
      <c r="S93" s="72"/>
      <c r="T93" s="27"/>
    </row>
    <row r="94" spans="1:20" ht="15" customHeight="1" x14ac:dyDescent="0.25">
      <c r="A94" s="27"/>
      <c r="B94" s="27"/>
      <c r="C94" s="27"/>
      <c r="D94" s="27"/>
      <c r="E94" s="27"/>
      <c r="F94" s="28"/>
      <c r="G94" s="28"/>
      <c r="H94" s="27"/>
      <c r="I94" s="27"/>
      <c r="J94" s="27"/>
      <c r="K94" s="27"/>
      <c r="L94" s="28"/>
      <c r="M94" s="28"/>
      <c r="N94" s="27"/>
      <c r="O94" s="27"/>
      <c r="P94" s="28"/>
      <c r="Q94" s="27"/>
      <c r="R94" s="27"/>
      <c r="S94" s="72"/>
      <c r="T94" s="27"/>
    </row>
    <row r="95" spans="1:20" ht="15" customHeight="1" x14ac:dyDescent="0.25">
      <c r="A95" s="27"/>
      <c r="B95" s="27"/>
      <c r="C95" s="27"/>
      <c r="D95" s="27"/>
      <c r="E95" s="27"/>
      <c r="F95" s="28"/>
      <c r="G95" s="28"/>
      <c r="H95" s="27"/>
      <c r="I95" s="27"/>
      <c r="J95" s="27"/>
      <c r="K95" s="27"/>
      <c r="L95" s="28"/>
      <c r="M95" s="28"/>
      <c r="N95" s="27"/>
      <c r="O95" s="27"/>
      <c r="P95" s="28"/>
      <c r="Q95" s="27"/>
      <c r="R95" s="27"/>
      <c r="S95" s="72"/>
      <c r="T95" s="27"/>
    </row>
    <row r="96" spans="1:20" ht="15" customHeight="1" x14ac:dyDescent="0.25">
      <c r="A96" s="27"/>
      <c r="B96" s="27"/>
      <c r="C96" s="27"/>
      <c r="D96" s="27"/>
      <c r="E96" s="27"/>
      <c r="F96" s="28"/>
      <c r="G96" s="28"/>
      <c r="H96" s="27"/>
      <c r="I96" s="27"/>
      <c r="J96" s="27"/>
      <c r="K96" s="27"/>
      <c r="L96" s="28"/>
      <c r="M96" s="28"/>
      <c r="N96" s="27"/>
      <c r="O96" s="27"/>
      <c r="P96" s="28"/>
      <c r="Q96" s="27"/>
      <c r="R96" s="27"/>
      <c r="S96" s="72"/>
      <c r="T96" s="27"/>
    </row>
    <row r="97" spans="1:20" ht="15" customHeight="1" x14ac:dyDescent="0.25">
      <c r="A97" s="27"/>
      <c r="B97" s="27"/>
      <c r="C97" s="27"/>
      <c r="D97" s="27"/>
      <c r="E97" s="27"/>
      <c r="F97" s="28"/>
      <c r="G97" s="28"/>
      <c r="H97" s="27"/>
      <c r="I97" s="27"/>
      <c r="J97" s="27"/>
      <c r="K97" s="27"/>
      <c r="L97" s="28"/>
      <c r="M97" s="28"/>
      <c r="N97" s="27"/>
      <c r="O97" s="27"/>
      <c r="P97" s="28"/>
      <c r="Q97" s="27"/>
      <c r="R97" s="27"/>
      <c r="S97" s="72"/>
      <c r="T97" s="27"/>
    </row>
    <row r="98" spans="1:20" ht="15" customHeight="1" x14ac:dyDescent="0.25">
      <c r="A98" s="27"/>
      <c r="B98" s="27"/>
      <c r="C98" s="27"/>
      <c r="D98" s="27"/>
      <c r="E98" s="27"/>
      <c r="F98" s="28"/>
      <c r="G98" s="28"/>
      <c r="H98" s="27"/>
      <c r="I98" s="27"/>
      <c r="J98" s="27"/>
      <c r="K98" s="27"/>
      <c r="L98" s="28"/>
      <c r="M98" s="28"/>
      <c r="N98" s="27"/>
      <c r="O98" s="27"/>
      <c r="P98" s="28"/>
      <c r="Q98" s="27"/>
      <c r="R98" s="27"/>
      <c r="S98" s="72"/>
      <c r="T98" s="27"/>
    </row>
    <row r="99" spans="1:20" ht="15" customHeight="1" x14ac:dyDescent="0.25">
      <c r="A99" s="27"/>
      <c r="B99" s="27"/>
      <c r="C99" s="27"/>
      <c r="D99" s="27"/>
      <c r="E99" s="27"/>
      <c r="F99" s="28"/>
      <c r="G99" s="28"/>
      <c r="H99" s="27"/>
      <c r="I99" s="27"/>
      <c r="J99" s="27"/>
      <c r="K99" s="27"/>
      <c r="L99" s="28"/>
      <c r="M99" s="28"/>
      <c r="N99" s="27"/>
      <c r="O99" s="27"/>
      <c r="P99" s="28"/>
      <c r="Q99" s="27"/>
      <c r="R99" s="27"/>
      <c r="S99" s="72"/>
      <c r="T99" s="27"/>
    </row>
    <row r="100" spans="1:20" ht="15" customHeight="1" x14ac:dyDescent="0.25">
      <c r="A100" s="27"/>
      <c r="B100" s="27"/>
      <c r="C100" s="27"/>
      <c r="D100" s="27"/>
      <c r="E100" s="27"/>
      <c r="F100" s="28"/>
      <c r="G100" s="28"/>
      <c r="H100" s="27"/>
      <c r="I100" s="27"/>
      <c r="J100" s="27"/>
      <c r="K100" s="27"/>
      <c r="L100" s="28"/>
      <c r="M100" s="28"/>
      <c r="N100" s="27"/>
      <c r="O100" s="27"/>
      <c r="P100" s="28"/>
      <c r="Q100" s="27"/>
      <c r="R100" s="27"/>
      <c r="S100" s="72"/>
      <c r="T100" s="27"/>
    </row>
    <row r="101" spans="1:20" ht="15" customHeight="1" x14ac:dyDescent="0.25">
      <c r="A101" s="27"/>
      <c r="B101" s="27"/>
      <c r="C101" s="27"/>
      <c r="D101" s="27"/>
      <c r="E101" s="27"/>
      <c r="F101" s="28"/>
      <c r="G101" s="28"/>
      <c r="H101" s="27"/>
      <c r="I101" s="27"/>
      <c r="J101" s="27"/>
      <c r="K101" s="27"/>
      <c r="L101" s="28"/>
      <c r="M101" s="28"/>
      <c r="N101" s="27"/>
      <c r="O101" s="27"/>
      <c r="P101" s="28"/>
      <c r="Q101" s="27"/>
      <c r="R101" s="27"/>
      <c r="S101" s="72"/>
      <c r="T101" s="27"/>
    </row>
    <row r="102" spans="1:20" ht="15" customHeight="1" x14ac:dyDescent="0.25">
      <c r="A102" s="27"/>
      <c r="B102" s="27"/>
      <c r="C102" s="27"/>
      <c r="D102" s="27"/>
      <c r="E102" s="27"/>
      <c r="F102" s="28"/>
      <c r="G102" s="28"/>
      <c r="H102" s="27"/>
      <c r="I102" s="27"/>
      <c r="J102" s="27"/>
      <c r="K102" s="27"/>
      <c r="L102" s="28"/>
      <c r="M102" s="28"/>
      <c r="N102" s="27"/>
      <c r="O102" s="27"/>
      <c r="P102" s="28"/>
      <c r="Q102" s="27"/>
      <c r="R102" s="27"/>
      <c r="S102" s="72"/>
      <c r="T102" s="27"/>
    </row>
    <row r="103" spans="1:20" ht="15" customHeight="1" x14ac:dyDescent="0.25">
      <c r="A103" s="27"/>
      <c r="B103" s="27"/>
      <c r="C103" s="27"/>
      <c r="D103" s="27"/>
      <c r="E103" s="27"/>
      <c r="F103" s="28"/>
      <c r="G103" s="28"/>
      <c r="H103" s="27"/>
      <c r="I103" s="27"/>
      <c r="J103" s="27"/>
      <c r="K103" s="27"/>
      <c r="L103" s="28"/>
      <c r="M103" s="28"/>
      <c r="N103" s="27"/>
      <c r="O103" s="27"/>
      <c r="P103" s="28"/>
      <c r="Q103" s="27"/>
      <c r="R103" s="27"/>
      <c r="S103" s="72"/>
      <c r="T103" s="27"/>
    </row>
    <row r="104" spans="1:20" ht="15" customHeight="1" x14ac:dyDescent="0.25">
      <c r="A104" s="27"/>
      <c r="B104" s="27"/>
      <c r="C104" s="27"/>
      <c r="D104" s="27"/>
      <c r="E104" s="27"/>
      <c r="F104" s="28"/>
      <c r="G104" s="28"/>
      <c r="H104" s="27"/>
      <c r="I104" s="27"/>
      <c r="J104" s="27"/>
      <c r="K104" s="27"/>
      <c r="L104" s="28"/>
      <c r="M104" s="28"/>
      <c r="N104" s="27"/>
      <c r="O104" s="27"/>
      <c r="P104" s="28"/>
      <c r="Q104" s="27"/>
      <c r="R104" s="27"/>
      <c r="S104" s="72"/>
      <c r="T104" s="27"/>
    </row>
    <row r="105" spans="1:20" ht="15" customHeight="1" x14ac:dyDescent="0.25">
      <c r="A105" s="27"/>
      <c r="B105" s="27"/>
      <c r="C105" s="27"/>
      <c r="D105" s="27"/>
      <c r="E105" s="27"/>
      <c r="F105" s="28"/>
      <c r="G105" s="28"/>
      <c r="H105" s="27"/>
      <c r="I105" s="27"/>
      <c r="J105" s="27"/>
      <c r="K105" s="27"/>
      <c r="L105" s="28"/>
      <c r="M105" s="28"/>
      <c r="N105" s="27"/>
      <c r="O105" s="27"/>
      <c r="P105" s="28"/>
      <c r="Q105" s="27"/>
      <c r="R105" s="27"/>
      <c r="S105" s="72"/>
      <c r="T105" s="27"/>
    </row>
    <row r="106" spans="1:20" ht="15" customHeight="1" x14ac:dyDescent="0.25">
      <c r="A106" s="27"/>
      <c r="B106" s="27"/>
      <c r="C106" s="27"/>
      <c r="D106" s="27"/>
      <c r="E106" s="27"/>
      <c r="F106" s="28"/>
      <c r="G106" s="28"/>
      <c r="H106" s="27"/>
      <c r="I106" s="27"/>
      <c r="J106" s="27"/>
      <c r="K106" s="27"/>
      <c r="L106" s="28"/>
      <c r="M106" s="28"/>
      <c r="N106" s="27"/>
      <c r="O106" s="27"/>
      <c r="P106" s="28"/>
      <c r="Q106" s="27"/>
      <c r="R106" s="27"/>
      <c r="S106" s="72"/>
      <c r="T106" s="27"/>
    </row>
    <row r="107" spans="1:20" ht="15" customHeight="1" x14ac:dyDescent="0.25">
      <c r="A107" s="27"/>
      <c r="B107" s="27"/>
      <c r="C107" s="27"/>
      <c r="D107" s="27"/>
      <c r="E107" s="27"/>
      <c r="F107" s="28"/>
      <c r="G107" s="28"/>
      <c r="H107" s="27"/>
      <c r="I107" s="27"/>
      <c r="J107" s="27"/>
      <c r="K107" s="27"/>
      <c r="L107" s="28"/>
      <c r="M107" s="28"/>
      <c r="N107" s="27"/>
      <c r="O107" s="27"/>
      <c r="P107" s="28"/>
      <c r="Q107" s="27"/>
      <c r="R107" s="27"/>
      <c r="S107" s="72"/>
      <c r="T107" s="27"/>
    </row>
    <row r="108" spans="1:20" ht="15" customHeight="1" x14ac:dyDescent="0.25">
      <c r="A108" s="27"/>
      <c r="B108" s="27"/>
      <c r="C108" s="27"/>
      <c r="D108" s="27"/>
      <c r="E108" s="27"/>
      <c r="F108" s="28"/>
      <c r="G108" s="28"/>
      <c r="H108" s="27"/>
      <c r="I108" s="27"/>
      <c r="J108" s="27"/>
      <c r="K108" s="27"/>
      <c r="L108" s="28"/>
      <c r="M108" s="28"/>
      <c r="N108" s="27"/>
      <c r="O108" s="27"/>
      <c r="P108" s="28"/>
      <c r="Q108" s="27"/>
      <c r="R108" s="27"/>
      <c r="S108" s="72"/>
      <c r="T108" s="27"/>
    </row>
    <row r="109" spans="1:20" ht="15" customHeight="1" x14ac:dyDescent="0.25">
      <c r="A109" s="27"/>
      <c r="B109" s="27"/>
      <c r="C109" s="27"/>
      <c r="D109" s="27"/>
      <c r="E109" s="27"/>
      <c r="F109" s="28"/>
      <c r="G109" s="28"/>
      <c r="H109" s="27"/>
      <c r="I109" s="27"/>
      <c r="J109" s="27"/>
      <c r="K109" s="27"/>
      <c r="L109" s="28"/>
      <c r="M109" s="28"/>
      <c r="N109" s="27"/>
      <c r="O109" s="27"/>
      <c r="P109" s="28"/>
      <c r="Q109" s="27"/>
      <c r="R109" s="27"/>
      <c r="S109" s="72"/>
      <c r="T109" s="27"/>
    </row>
    <row r="110" spans="1:20" ht="15" customHeight="1" x14ac:dyDescent="0.25">
      <c r="A110" s="27"/>
      <c r="B110" s="27"/>
      <c r="C110" s="27"/>
      <c r="D110" s="27"/>
      <c r="E110" s="27"/>
      <c r="F110" s="28"/>
      <c r="G110" s="28"/>
      <c r="H110" s="27"/>
      <c r="I110" s="27"/>
      <c r="J110" s="27"/>
      <c r="K110" s="27"/>
      <c r="L110" s="28"/>
      <c r="M110" s="28"/>
      <c r="N110" s="27"/>
      <c r="O110" s="27"/>
      <c r="P110" s="28"/>
      <c r="Q110" s="27"/>
      <c r="R110" s="27"/>
      <c r="S110" s="72"/>
      <c r="T110" s="27"/>
    </row>
    <row r="111" spans="1:20" ht="15" customHeight="1" x14ac:dyDescent="0.25">
      <c r="A111" s="27"/>
      <c r="B111" s="27"/>
      <c r="C111" s="27"/>
      <c r="D111" s="27"/>
      <c r="E111" s="27"/>
      <c r="F111" s="28"/>
      <c r="G111" s="28"/>
      <c r="H111" s="27"/>
      <c r="I111" s="27"/>
      <c r="J111" s="27"/>
      <c r="K111" s="27"/>
      <c r="L111" s="28"/>
      <c r="M111" s="28"/>
      <c r="N111" s="27"/>
      <c r="O111" s="27"/>
      <c r="P111" s="28"/>
      <c r="Q111" s="27"/>
      <c r="R111" s="27"/>
      <c r="S111" s="72"/>
      <c r="T111" s="27"/>
    </row>
    <row r="112" spans="1:20" ht="15" customHeight="1" x14ac:dyDescent="0.25">
      <c r="A112" s="27"/>
      <c r="B112" s="27"/>
      <c r="C112" s="27"/>
      <c r="D112" s="27"/>
      <c r="E112" s="27"/>
      <c r="F112" s="28"/>
      <c r="G112" s="28"/>
      <c r="H112" s="27"/>
      <c r="I112" s="27"/>
      <c r="J112" s="27"/>
      <c r="K112" s="27"/>
      <c r="L112" s="28"/>
      <c r="M112" s="28"/>
      <c r="N112" s="27"/>
      <c r="O112" s="27"/>
      <c r="P112" s="28"/>
      <c r="Q112" s="27"/>
      <c r="R112" s="27"/>
      <c r="S112" s="72"/>
      <c r="T112" s="27"/>
    </row>
    <row r="113" spans="1:20" ht="15" customHeight="1" x14ac:dyDescent="0.25">
      <c r="A113" s="27"/>
      <c r="B113" s="27"/>
      <c r="C113" s="27"/>
      <c r="D113" s="27"/>
      <c r="E113" s="27"/>
      <c r="F113" s="28"/>
      <c r="G113" s="28"/>
      <c r="H113" s="27"/>
      <c r="I113" s="27"/>
      <c r="J113" s="27"/>
      <c r="K113" s="27"/>
      <c r="L113" s="28"/>
      <c r="M113" s="28"/>
      <c r="N113" s="27"/>
      <c r="O113" s="27"/>
      <c r="P113" s="28"/>
      <c r="Q113" s="27"/>
      <c r="R113" s="27"/>
      <c r="S113" s="72"/>
      <c r="T113" s="27"/>
    </row>
    <row r="114" spans="1:20" ht="15" customHeight="1" x14ac:dyDescent="0.25">
      <c r="A114" s="27"/>
      <c r="B114" s="27"/>
      <c r="C114" s="27"/>
      <c r="D114" s="27"/>
      <c r="E114" s="27"/>
      <c r="F114" s="28"/>
      <c r="G114" s="28"/>
      <c r="H114" s="27"/>
      <c r="I114" s="27"/>
      <c r="J114" s="27"/>
      <c r="K114" s="27"/>
      <c r="L114" s="28"/>
      <c r="M114" s="28"/>
      <c r="N114" s="27"/>
      <c r="O114" s="27"/>
      <c r="P114" s="28"/>
      <c r="Q114" s="27"/>
      <c r="R114" s="27"/>
      <c r="S114" s="72"/>
      <c r="T114" s="27"/>
    </row>
    <row r="115" spans="1:20" ht="15" customHeight="1" x14ac:dyDescent="0.25">
      <c r="A115" s="27"/>
      <c r="B115" s="27"/>
      <c r="C115" s="27"/>
      <c r="D115" s="27"/>
      <c r="E115" s="27"/>
      <c r="F115" s="28"/>
      <c r="G115" s="28"/>
      <c r="H115" s="27"/>
      <c r="I115" s="27"/>
      <c r="J115" s="27"/>
      <c r="K115" s="27"/>
      <c r="L115" s="28"/>
      <c r="M115" s="28"/>
      <c r="N115" s="27"/>
      <c r="O115" s="27"/>
      <c r="P115" s="28"/>
      <c r="Q115" s="27"/>
      <c r="R115" s="27"/>
      <c r="S115" s="72"/>
      <c r="T115" s="27"/>
    </row>
    <row r="116" spans="1:20" ht="15" customHeight="1" x14ac:dyDescent="0.25">
      <c r="A116" s="27"/>
      <c r="B116" s="27"/>
      <c r="C116" s="27"/>
      <c r="D116" s="27"/>
      <c r="E116" s="27"/>
      <c r="F116" s="28"/>
      <c r="G116" s="28"/>
      <c r="H116" s="27"/>
      <c r="I116" s="27"/>
      <c r="J116" s="27"/>
      <c r="K116" s="27"/>
      <c r="L116" s="28"/>
      <c r="M116" s="28"/>
      <c r="N116" s="27"/>
      <c r="O116" s="27"/>
      <c r="P116" s="28"/>
      <c r="Q116" s="27"/>
      <c r="R116" s="27"/>
      <c r="S116" s="72"/>
      <c r="T116" s="27"/>
    </row>
    <row r="117" spans="1:20" ht="15" customHeight="1" x14ac:dyDescent="0.25">
      <c r="A117" s="27"/>
      <c r="B117" s="27"/>
      <c r="C117" s="27"/>
      <c r="D117" s="27"/>
      <c r="E117" s="27"/>
      <c r="F117" s="28"/>
      <c r="G117" s="28"/>
      <c r="H117" s="27"/>
      <c r="I117" s="27"/>
      <c r="J117" s="27"/>
      <c r="K117" s="27"/>
      <c r="L117" s="28"/>
      <c r="M117" s="28"/>
      <c r="N117" s="27"/>
      <c r="O117" s="27"/>
      <c r="P117" s="28"/>
      <c r="Q117" s="27"/>
      <c r="R117" s="27"/>
      <c r="S117" s="72"/>
      <c r="T117" s="27"/>
    </row>
    <row r="118" spans="1:20" ht="15" customHeight="1" x14ac:dyDescent="0.25">
      <c r="A118" s="27"/>
      <c r="B118" s="27"/>
      <c r="C118" s="27"/>
      <c r="D118" s="27"/>
      <c r="E118" s="27"/>
      <c r="F118" s="28"/>
      <c r="G118" s="28"/>
      <c r="H118" s="27"/>
      <c r="I118" s="27"/>
      <c r="J118" s="27"/>
      <c r="K118" s="27"/>
      <c r="L118" s="28"/>
      <c r="M118" s="28"/>
      <c r="N118" s="27"/>
      <c r="O118" s="27"/>
      <c r="P118" s="28"/>
      <c r="Q118" s="27"/>
      <c r="R118" s="27"/>
      <c r="S118" s="72"/>
      <c r="T118" s="27"/>
    </row>
    <row r="119" spans="1:20" ht="15" customHeight="1" x14ac:dyDescent="0.25">
      <c r="A119" s="27"/>
      <c r="B119" s="27"/>
      <c r="C119" s="27"/>
      <c r="D119" s="27"/>
      <c r="E119" s="27"/>
      <c r="F119" s="28"/>
      <c r="G119" s="28"/>
      <c r="H119" s="27"/>
      <c r="I119" s="27"/>
      <c r="J119" s="27"/>
      <c r="K119" s="27"/>
      <c r="L119" s="28"/>
      <c r="M119" s="28"/>
      <c r="N119" s="27"/>
      <c r="O119" s="27"/>
      <c r="P119" s="28"/>
      <c r="Q119" s="27"/>
      <c r="R119" s="27"/>
      <c r="S119" s="72"/>
      <c r="T119" s="27"/>
    </row>
    <row r="120" spans="1:20" ht="15" customHeight="1" x14ac:dyDescent="0.25">
      <c r="A120" s="27"/>
      <c r="B120" s="27"/>
      <c r="C120" s="27"/>
      <c r="D120" s="27"/>
      <c r="E120" s="27"/>
      <c r="F120" s="28"/>
      <c r="G120" s="28"/>
      <c r="H120" s="27"/>
      <c r="I120" s="27"/>
      <c r="J120" s="27"/>
      <c r="K120" s="27"/>
      <c r="L120" s="28"/>
      <c r="M120" s="28"/>
      <c r="N120" s="27"/>
      <c r="O120" s="27"/>
      <c r="P120" s="28"/>
      <c r="Q120" s="27"/>
      <c r="R120" s="27"/>
      <c r="S120" s="72"/>
      <c r="T120" s="27"/>
    </row>
    <row r="121" spans="1:20" ht="15" customHeight="1" x14ac:dyDescent="0.25">
      <c r="A121" s="27"/>
      <c r="B121" s="27"/>
      <c r="C121" s="27"/>
      <c r="D121" s="27"/>
      <c r="E121" s="27"/>
      <c r="F121" s="28"/>
      <c r="G121" s="28"/>
      <c r="H121" s="27"/>
      <c r="I121" s="27"/>
      <c r="J121" s="27"/>
      <c r="K121" s="27"/>
      <c r="L121" s="28"/>
      <c r="M121" s="28"/>
      <c r="N121" s="27"/>
      <c r="O121" s="27"/>
      <c r="P121" s="28"/>
      <c r="Q121" s="27"/>
      <c r="R121" s="27"/>
      <c r="S121" s="72"/>
      <c r="T121" s="27"/>
    </row>
    <row r="122" spans="1:20" ht="15" customHeight="1" x14ac:dyDescent="0.25">
      <c r="A122" s="27"/>
      <c r="B122" s="27"/>
      <c r="C122" s="27"/>
      <c r="D122" s="27"/>
      <c r="E122" s="27"/>
      <c r="F122" s="28"/>
      <c r="G122" s="28"/>
      <c r="H122" s="27"/>
      <c r="I122" s="27"/>
      <c r="J122" s="27"/>
      <c r="K122" s="27"/>
      <c r="L122" s="28"/>
      <c r="M122" s="28"/>
      <c r="N122" s="27"/>
      <c r="O122" s="27"/>
      <c r="P122" s="28"/>
      <c r="Q122" s="27"/>
      <c r="R122" s="27"/>
      <c r="S122" s="72"/>
      <c r="T122" s="27"/>
    </row>
    <row r="123" spans="1:20" ht="15" customHeight="1" x14ac:dyDescent="0.25">
      <c r="A123" s="27"/>
      <c r="B123" s="27"/>
      <c r="C123" s="27"/>
      <c r="D123" s="27"/>
      <c r="E123" s="27"/>
      <c r="F123" s="28"/>
      <c r="G123" s="28"/>
      <c r="H123" s="27"/>
      <c r="I123" s="27"/>
      <c r="J123" s="27"/>
      <c r="K123" s="27"/>
      <c r="L123" s="28"/>
      <c r="M123" s="28"/>
      <c r="N123" s="27"/>
      <c r="O123" s="27"/>
      <c r="P123" s="28"/>
      <c r="Q123" s="27"/>
      <c r="R123" s="27"/>
      <c r="S123" s="72"/>
      <c r="T123" s="27"/>
    </row>
    <row r="124" spans="1:20" ht="15" customHeight="1" x14ac:dyDescent="0.25">
      <c r="A124" s="27"/>
      <c r="B124" s="27"/>
      <c r="C124" s="27"/>
      <c r="D124" s="27"/>
      <c r="E124" s="27"/>
      <c r="F124" s="28"/>
      <c r="G124" s="28"/>
      <c r="H124" s="27"/>
      <c r="I124" s="27"/>
      <c r="J124" s="27"/>
      <c r="K124" s="27"/>
      <c r="L124" s="28"/>
      <c r="M124" s="28"/>
      <c r="N124" s="27"/>
      <c r="O124" s="27"/>
      <c r="P124" s="28"/>
      <c r="Q124" s="27"/>
      <c r="R124" s="27"/>
      <c r="S124" s="72"/>
      <c r="T124" s="27"/>
    </row>
    <row r="125" spans="1:20" ht="15" customHeight="1" x14ac:dyDescent="0.25">
      <c r="A125" s="27"/>
      <c r="B125" s="27"/>
      <c r="C125" s="27"/>
      <c r="D125" s="27"/>
      <c r="E125" s="27"/>
      <c r="F125" s="28"/>
      <c r="G125" s="28"/>
      <c r="H125" s="27"/>
      <c r="I125" s="27"/>
      <c r="J125" s="27"/>
      <c r="K125" s="27"/>
      <c r="L125" s="28"/>
      <c r="M125" s="28"/>
      <c r="N125" s="27"/>
      <c r="O125" s="27"/>
      <c r="P125" s="28"/>
      <c r="Q125" s="27"/>
      <c r="R125" s="27"/>
      <c r="S125" s="72"/>
      <c r="T125" s="27"/>
    </row>
    <row r="126" spans="1:20" ht="15" customHeight="1" x14ac:dyDescent="0.25">
      <c r="A126" s="27"/>
      <c r="B126" s="27"/>
      <c r="C126" s="27"/>
      <c r="D126" s="27"/>
      <c r="E126" s="27"/>
      <c r="F126" s="28"/>
      <c r="G126" s="28"/>
      <c r="H126" s="27"/>
      <c r="I126" s="27"/>
      <c r="J126" s="27"/>
      <c r="K126" s="27"/>
      <c r="L126" s="28"/>
      <c r="M126" s="28"/>
      <c r="N126" s="27"/>
      <c r="O126" s="27"/>
      <c r="P126" s="28"/>
      <c r="Q126" s="27"/>
      <c r="R126" s="27"/>
      <c r="S126" s="72"/>
      <c r="T126" s="27"/>
    </row>
    <row r="127" spans="1:20" ht="15" customHeight="1" x14ac:dyDescent="0.25">
      <c r="A127" s="27"/>
      <c r="B127" s="27"/>
      <c r="C127" s="27"/>
      <c r="D127" s="27"/>
      <c r="E127" s="27"/>
      <c r="F127" s="28"/>
      <c r="G127" s="28"/>
      <c r="H127" s="27"/>
      <c r="I127" s="27"/>
      <c r="J127" s="27"/>
      <c r="K127" s="27"/>
      <c r="L127" s="28"/>
      <c r="M127" s="28"/>
      <c r="N127" s="27"/>
      <c r="O127" s="27"/>
      <c r="P127" s="28"/>
      <c r="Q127" s="27"/>
      <c r="R127" s="27"/>
      <c r="S127" s="72"/>
      <c r="T127" s="27"/>
    </row>
    <row r="128" spans="1:20" ht="15" customHeight="1" x14ac:dyDescent="0.25">
      <c r="A128" s="27"/>
      <c r="B128" s="27"/>
      <c r="C128" s="27"/>
      <c r="D128" s="27"/>
      <c r="E128" s="27"/>
      <c r="F128" s="28"/>
      <c r="G128" s="28"/>
      <c r="H128" s="27"/>
      <c r="I128" s="27"/>
      <c r="J128" s="27"/>
      <c r="K128" s="27"/>
      <c r="L128" s="28"/>
      <c r="M128" s="28"/>
      <c r="N128" s="27"/>
      <c r="O128" s="27"/>
      <c r="P128" s="28"/>
      <c r="Q128" s="27"/>
      <c r="R128" s="27"/>
      <c r="S128" s="72"/>
      <c r="T128" s="27"/>
    </row>
    <row r="129" spans="1:20" ht="15" customHeight="1" x14ac:dyDescent="0.25">
      <c r="A129" s="27"/>
      <c r="B129" s="27"/>
      <c r="C129" s="27"/>
      <c r="D129" s="27"/>
      <c r="E129" s="27"/>
      <c r="F129" s="28"/>
      <c r="G129" s="28"/>
      <c r="H129" s="27"/>
      <c r="I129" s="27"/>
      <c r="J129" s="27"/>
      <c r="K129" s="27"/>
      <c r="L129" s="28"/>
      <c r="M129" s="28"/>
      <c r="N129" s="27"/>
      <c r="O129" s="27"/>
      <c r="P129" s="28"/>
      <c r="Q129" s="27"/>
      <c r="R129" s="27"/>
      <c r="S129" s="72"/>
      <c r="T129" s="27"/>
    </row>
    <row r="130" spans="1:20" ht="15" customHeight="1" x14ac:dyDescent="0.25">
      <c r="A130" s="27"/>
      <c r="B130" s="27"/>
      <c r="C130" s="27"/>
      <c r="D130" s="27"/>
      <c r="E130" s="27"/>
      <c r="F130" s="28"/>
      <c r="G130" s="28"/>
      <c r="H130" s="27"/>
      <c r="I130" s="27"/>
      <c r="J130" s="27"/>
      <c r="K130" s="27"/>
      <c r="L130" s="28"/>
      <c r="M130" s="28"/>
      <c r="N130" s="27"/>
      <c r="O130" s="27"/>
      <c r="P130" s="28"/>
      <c r="Q130" s="27"/>
      <c r="R130" s="27"/>
      <c r="S130" s="72"/>
      <c r="T130" s="27"/>
    </row>
    <row r="131" spans="1:20" ht="15" customHeight="1" x14ac:dyDescent="0.25">
      <c r="A131" s="27"/>
      <c r="B131" s="27"/>
      <c r="C131" s="27"/>
      <c r="D131" s="27"/>
      <c r="E131" s="27"/>
      <c r="F131" s="28"/>
      <c r="G131" s="28"/>
      <c r="H131" s="27"/>
      <c r="I131" s="27"/>
      <c r="J131" s="27"/>
      <c r="K131" s="27"/>
      <c r="L131" s="28"/>
      <c r="M131" s="28"/>
      <c r="N131" s="27"/>
      <c r="O131" s="27"/>
      <c r="P131" s="28"/>
      <c r="Q131" s="27"/>
      <c r="R131" s="27"/>
      <c r="S131" s="72"/>
      <c r="T131" s="27"/>
    </row>
    <row r="132" spans="1:20" ht="15" customHeight="1" x14ac:dyDescent="0.25">
      <c r="A132" s="27"/>
      <c r="B132" s="27"/>
      <c r="C132" s="27"/>
      <c r="D132" s="27"/>
      <c r="E132" s="27"/>
      <c r="F132" s="28"/>
      <c r="G132" s="28"/>
      <c r="H132" s="27"/>
      <c r="I132" s="27"/>
      <c r="J132" s="27"/>
      <c r="K132" s="27"/>
      <c r="L132" s="28"/>
      <c r="M132" s="28"/>
      <c r="N132" s="27"/>
      <c r="O132" s="27"/>
      <c r="P132" s="28"/>
      <c r="Q132" s="27"/>
      <c r="R132" s="27"/>
      <c r="S132" s="72"/>
      <c r="T132" s="27"/>
    </row>
    <row r="133" spans="1:20" ht="15" customHeight="1" x14ac:dyDescent="0.25">
      <c r="A133" s="27"/>
      <c r="B133" s="27"/>
      <c r="C133" s="27"/>
      <c r="D133" s="27"/>
      <c r="E133" s="27"/>
      <c r="F133" s="28"/>
      <c r="G133" s="28"/>
      <c r="H133" s="27"/>
      <c r="I133" s="27"/>
      <c r="J133" s="27"/>
      <c r="K133" s="27"/>
      <c r="L133" s="28"/>
      <c r="M133" s="28"/>
      <c r="N133" s="27"/>
      <c r="O133" s="27"/>
      <c r="P133" s="28"/>
      <c r="Q133" s="27"/>
      <c r="R133" s="27"/>
      <c r="S133" s="72"/>
      <c r="T133" s="27"/>
    </row>
    <row r="134" spans="1:20" ht="15" customHeight="1" x14ac:dyDescent="0.25">
      <c r="A134" s="27"/>
      <c r="B134" s="27"/>
      <c r="C134" s="27"/>
      <c r="D134" s="27"/>
      <c r="E134" s="27"/>
      <c r="F134" s="28"/>
      <c r="G134" s="28"/>
      <c r="H134" s="27"/>
      <c r="I134" s="27"/>
      <c r="J134" s="27"/>
      <c r="K134" s="27"/>
      <c r="L134" s="28"/>
      <c r="M134" s="28"/>
      <c r="N134" s="27"/>
      <c r="O134" s="27"/>
      <c r="P134" s="28"/>
      <c r="Q134" s="27"/>
      <c r="R134" s="27"/>
      <c r="S134" s="72"/>
      <c r="T134" s="27"/>
    </row>
    <row r="135" spans="1:20" ht="15" customHeight="1" x14ac:dyDescent="0.25">
      <c r="A135" s="27"/>
      <c r="B135" s="27"/>
      <c r="C135" s="27"/>
      <c r="D135" s="27"/>
      <c r="E135" s="27"/>
      <c r="F135" s="28"/>
      <c r="G135" s="28"/>
      <c r="H135" s="27"/>
      <c r="I135" s="27"/>
      <c r="J135" s="27"/>
      <c r="K135" s="27"/>
      <c r="L135" s="28"/>
      <c r="M135" s="28"/>
      <c r="N135" s="27"/>
      <c r="O135" s="27"/>
      <c r="P135" s="28"/>
      <c r="Q135" s="27"/>
      <c r="R135" s="27"/>
      <c r="S135" s="72"/>
      <c r="T135" s="27"/>
    </row>
    <row r="136" spans="1:20" ht="15" customHeight="1" x14ac:dyDescent="0.25">
      <c r="A136" s="27"/>
      <c r="B136" s="27"/>
      <c r="C136" s="27"/>
      <c r="D136" s="27"/>
      <c r="E136" s="27"/>
      <c r="F136" s="28"/>
      <c r="G136" s="28"/>
      <c r="H136" s="27"/>
      <c r="I136" s="27"/>
      <c r="J136" s="27"/>
      <c r="K136" s="27"/>
      <c r="L136" s="28"/>
      <c r="M136" s="28"/>
      <c r="N136" s="27"/>
      <c r="O136" s="27"/>
      <c r="P136" s="28"/>
      <c r="Q136" s="27"/>
      <c r="R136" s="27"/>
      <c r="S136" s="72"/>
      <c r="T136" s="27"/>
    </row>
    <row r="137" spans="1:20" ht="15" customHeight="1" x14ac:dyDescent="0.25">
      <c r="A137" s="27"/>
      <c r="B137" s="27"/>
      <c r="C137" s="27"/>
      <c r="D137" s="27"/>
      <c r="E137" s="27"/>
      <c r="F137" s="28"/>
      <c r="G137" s="28"/>
      <c r="H137" s="27"/>
      <c r="I137" s="27"/>
      <c r="J137" s="27"/>
      <c r="K137" s="27"/>
      <c r="L137" s="28"/>
      <c r="M137" s="28"/>
      <c r="N137" s="27"/>
      <c r="O137" s="27"/>
      <c r="P137" s="28"/>
      <c r="Q137" s="27"/>
      <c r="R137" s="27"/>
      <c r="S137" s="72"/>
      <c r="T137" s="27"/>
    </row>
    <row r="138" spans="1:20" ht="15" customHeight="1" x14ac:dyDescent="0.25">
      <c r="A138" s="27"/>
      <c r="B138" s="27"/>
      <c r="C138" s="27"/>
      <c r="D138" s="27"/>
      <c r="E138" s="27"/>
      <c r="F138" s="28"/>
      <c r="G138" s="28"/>
      <c r="H138" s="27"/>
      <c r="I138" s="27"/>
      <c r="J138" s="27"/>
      <c r="K138" s="27"/>
      <c r="L138" s="28"/>
      <c r="M138" s="28"/>
      <c r="N138" s="27"/>
      <c r="O138" s="27"/>
      <c r="P138" s="28"/>
      <c r="Q138" s="27"/>
      <c r="R138" s="27"/>
      <c r="S138" s="72"/>
      <c r="T138" s="27"/>
    </row>
    <row r="139" spans="1:20" ht="15" customHeight="1" x14ac:dyDescent="0.25">
      <c r="A139" s="27"/>
      <c r="B139" s="27"/>
      <c r="C139" s="27"/>
      <c r="D139" s="27"/>
      <c r="E139" s="27"/>
      <c r="F139" s="28"/>
      <c r="G139" s="28"/>
      <c r="H139" s="27"/>
      <c r="I139" s="27"/>
      <c r="J139" s="27"/>
      <c r="K139" s="27"/>
      <c r="L139" s="28"/>
      <c r="M139" s="28"/>
      <c r="N139" s="27"/>
      <c r="O139" s="27"/>
      <c r="P139" s="28"/>
      <c r="Q139" s="27"/>
      <c r="R139" s="27"/>
      <c r="S139" s="72"/>
      <c r="T139" s="27"/>
    </row>
    <row r="140" spans="1:20" ht="15" customHeight="1" x14ac:dyDescent="0.25">
      <c r="A140" s="27"/>
      <c r="B140" s="27"/>
      <c r="C140" s="27"/>
      <c r="D140" s="27"/>
      <c r="E140" s="27"/>
      <c r="F140" s="28"/>
      <c r="G140" s="28"/>
      <c r="H140" s="27"/>
      <c r="I140" s="27"/>
      <c r="J140" s="27"/>
      <c r="K140" s="27"/>
      <c r="L140" s="28"/>
      <c r="M140" s="28"/>
      <c r="N140" s="27"/>
      <c r="O140" s="27"/>
      <c r="P140" s="28"/>
      <c r="Q140" s="27"/>
      <c r="R140" s="27"/>
      <c r="S140" s="72"/>
      <c r="T140" s="27"/>
    </row>
    <row r="141" spans="1:20" ht="15" customHeight="1" x14ac:dyDescent="0.25">
      <c r="A141" s="27"/>
      <c r="B141" s="27"/>
      <c r="C141" s="27"/>
      <c r="D141" s="27"/>
      <c r="E141" s="27"/>
      <c r="F141" s="28"/>
      <c r="G141" s="28"/>
      <c r="H141" s="27"/>
      <c r="I141" s="27"/>
      <c r="J141" s="27"/>
      <c r="K141" s="27"/>
      <c r="L141" s="28"/>
      <c r="M141" s="28"/>
      <c r="N141" s="27"/>
      <c r="O141" s="27"/>
      <c r="P141" s="28"/>
      <c r="Q141" s="27"/>
      <c r="R141" s="27"/>
      <c r="S141" s="72"/>
      <c r="T141" s="27"/>
    </row>
    <row r="142" spans="1:20" ht="15" customHeight="1" x14ac:dyDescent="0.25">
      <c r="A142" s="27"/>
      <c r="B142" s="27"/>
      <c r="C142" s="27"/>
      <c r="D142" s="27"/>
      <c r="E142" s="27"/>
      <c r="F142" s="28"/>
      <c r="G142" s="28"/>
      <c r="H142" s="27"/>
      <c r="I142" s="27"/>
      <c r="J142" s="27"/>
      <c r="K142" s="27"/>
      <c r="L142" s="28"/>
      <c r="M142" s="28"/>
      <c r="N142" s="27"/>
      <c r="O142" s="27"/>
      <c r="P142" s="28"/>
      <c r="Q142" s="27"/>
      <c r="R142" s="27"/>
      <c r="S142" s="72"/>
      <c r="T142" s="27"/>
    </row>
    <row r="143" spans="1:20" ht="15" customHeight="1" x14ac:dyDescent="0.25">
      <c r="A143" s="27"/>
      <c r="B143" s="27"/>
      <c r="C143" s="27"/>
      <c r="D143" s="27"/>
      <c r="E143" s="27"/>
      <c r="F143" s="28"/>
      <c r="G143" s="28"/>
      <c r="H143" s="27"/>
      <c r="I143" s="27"/>
      <c r="J143" s="27"/>
      <c r="K143" s="27"/>
      <c r="L143" s="28"/>
      <c r="M143" s="28"/>
      <c r="N143" s="27"/>
      <c r="O143" s="27"/>
      <c r="P143" s="28"/>
      <c r="Q143" s="27"/>
      <c r="R143" s="27"/>
      <c r="S143" s="72"/>
      <c r="T143" s="27"/>
    </row>
    <row r="144" spans="1:20" ht="15" customHeight="1" x14ac:dyDescent="0.25">
      <c r="A144" s="27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8"/>
      <c r="M144" s="28"/>
      <c r="N144" s="27"/>
      <c r="O144" s="27"/>
      <c r="P144" s="28"/>
      <c r="Q144" s="27"/>
      <c r="R144" s="27"/>
      <c r="S144" s="72"/>
      <c r="T144" s="27"/>
    </row>
    <row r="145" spans="1:20" ht="15" customHeight="1" x14ac:dyDescent="0.25">
      <c r="A145" s="27"/>
      <c r="B145" s="27"/>
      <c r="C145" s="27"/>
      <c r="D145" s="27"/>
      <c r="E145" s="27"/>
      <c r="F145" s="28"/>
      <c r="G145" s="28"/>
      <c r="H145" s="27"/>
      <c r="I145" s="27"/>
      <c r="J145" s="27"/>
      <c r="K145" s="27"/>
      <c r="L145" s="28"/>
      <c r="M145" s="28"/>
      <c r="N145" s="27"/>
      <c r="O145" s="27"/>
      <c r="P145" s="28"/>
      <c r="Q145" s="27"/>
      <c r="R145" s="27"/>
      <c r="S145" s="72"/>
      <c r="T145" s="27"/>
    </row>
    <row r="146" spans="1:20" ht="15" customHeight="1" x14ac:dyDescent="0.25">
      <c r="A146" s="27"/>
      <c r="B146" s="27"/>
      <c r="C146" s="27"/>
      <c r="D146" s="27"/>
      <c r="E146" s="27"/>
      <c r="F146" s="28"/>
      <c r="G146" s="28"/>
      <c r="H146" s="27"/>
      <c r="I146" s="27"/>
      <c r="J146" s="27"/>
      <c r="K146" s="27"/>
      <c r="L146" s="28"/>
      <c r="M146" s="28"/>
      <c r="N146" s="27"/>
      <c r="O146" s="27"/>
      <c r="P146" s="28"/>
      <c r="Q146" s="27"/>
      <c r="R146" s="27"/>
      <c r="S146" s="72"/>
      <c r="T146" s="27"/>
    </row>
    <row r="147" spans="1:20" ht="15" customHeight="1" x14ac:dyDescent="0.25">
      <c r="A147" s="27"/>
      <c r="B147" s="27"/>
      <c r="C147" s="27"/>
      <c r="D147" s="27"/>
      <c r="E147" s="27"/>
      <c r="F147" s="28"/>
      <c r="G147" s="28"/>
      <c r="H147" s="27"/>
      <c r="I147" s="27"/>
      <c r="J147" s="27"/>
      <c r="K147" s="27"/>
      <c r="L147" s="28"/>
      <c r="M147" s="28"/>
      <c r="N147" s="27"/>
      <c r="O147" s="27"/>
      <c r="P147" s="28"/>
      <c r="Q147" s="27"/>
      <c r="R147" s="27"/>
      <c r="S147" s="72"/>
      <c r="T147" s="27"/>
    </row>
    <row r="148" spans="1:20" ht="15" customHeight="1" x14ac:dyDescent="0.25">
      <c r="A148" s="27"/>
      <c r="B148" s="27"/>
      <c r="C148" s="27"/>
      <c r="D148" s="27"/>
      <c r="E148" s="27"/>
      <c r="F148" s="28"/>
      <c r="G148" s="28"/>
      <c r="H148" s="27"/>
      <c r="I148" s="27"/>
      <c r="J148" s="27"/>
      <c r="K148" s="27"/>
      <c r="L148" s="28"/>
      <c r="M148" s="28"/>
      <c r="N148" s="27"/>
      <c r="O148" s="27"/>
      <c r="P148" s="28"/>
      <c r="Q148" s="27"/>
      <c r="R148" s="27"/>
      <c r="S148" s="72"/>
      <c r="T148" s="27"/>
    </row>
    <row r="149" spans="1:20" ht="15" customHeight="1" x14ac:dyDescent="0.25">
      <c r="A149" s="27"/>
      <c r="B149" s="27"/>
      <c r="C149" s="27"/>
      <c r="D149" s="27"/>
      <c r="E149" s="27"/>
      <c r="F149" s="28"/>
      <c r="G149" s="28"/>
      <c r="H149" s="27"/>
      <c r="I149" s="27"/>
      <c r="J149" s="27"/>
      <c r="K149" s="27"/>
      <c r="L149" s="28"/>
      <c r="M149" s="28"/>
      <c r="N149" s="27"/>
      <c r="O149" s="27"/>
      <c r="P149" s="28"/>
      <c r="Q149" s="27"/>
      <c r="R149" s="27"/>
      <c r="S149" s="72"/>
      <c r="T149" s="27"/>
    </row>
    <row r="150" spans="1:20" ht="15" customHeight="1" x14ac:dyDescent="0.25">
      <c r="A150" s="27"/>
      <c r="B150" s="27"/>
      <c r="C150" s="27"/>
      <c r="D150" s="27"/>
      <c r="E150" s="27"/>
      <c r="F150" s="28"/>
      <c r="G150" s="28"/>
      <c r="H150" s="27"/>
      <c r="I150" s="27"/>
      <c r="J150" s="27"/>
      <c r="K150" s="27"/>
      <c r="L150" s="28"/>
      <c r="M150" s="28"/>
      <c r="N150" s="27"/>
      <c r="O150" s="27"/>
      <c r="P150" s="28"/>
      <c r="Q150" s="27"/>
      <c r="R150" s="27"/>
      <c r="S150" s="72"/>
      <c r="T150" s="27"/>
    </row>
    <row r="151" spans="1:20" ht="15" customHeight="1" x14ac:dyDescent="0.25">
      <c r="A151" s="27"/>
      <c r="B151" s="27"/>
      <c r="C151" s="27"/>
      <c r="D151" s="27"/>
      <c r="E151" s="27"/>
      <c r="F151" s="28"/>
      <c r="G151" s="28"/>
      <c r="H151" s="27"/>
      <c r="I151" s="27"/>
      <c r="J151" s="27"/>
      <c r="K151" s="27"/>
      <c r="L151" s="28"/>
      <c r="M151" s="28"/>
      <c r="N151" s="27"/>
      <c r="O151" s="27"/>
      <c r="P151" s="28"/>
      <c r="Q151" s="27"/>
      <c r="R151" s="27"/>
      <c r="S151" s="72"/>
      <c r="T151" s="27"/>
    </row>
  </sheetData>
  <mergeCells count="4">
    <mergeCell ref="V1:BJ1"/>
    <mergeCell ref="V51:W51"/>
    <mergeCell ref="Y51:Z51"/>
    <mergeCell ref="A1:T1"/>
  </mergeCells>
  <pageMargins left="0.7" right="0.7" top="0.75" bottom="0.75" header="0.3" footer="0.3"/>
  <pageSetup orientation="portrait" r:id="rId9"/>
  <tableParts count="3"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B00-000000000000}">
          <x14:formula1>
            <xm:f>'Dropdown Choices'!$E$2:$E$7</xm:f>
          </x14:formula1>
          <xm:sqref>J3:J150</xm:sqref>
        </x14:dataValidation>
        <x14:dataValidation type="list" allowBlank="1" showInputMessage="1" showErrorMessage="1" xr:uid="{00000000-0002-0000-0B00-000001000000}">
          <x14:formula1>
            <xm:f>'Dropdown Choices'!$D$2:$D$12</xm:f>
          </x14:formula1>
          <xm:sqref>K3:K150</xm:sqref>
        </x14:dataValidation>
        <x14:dataValidation type="list" allowBlank="1" showInputMessage="1" showErrorMessage="1" xr:uid="{00000000-0002-0000-0B00-000002000000}">
          <x14:formula1>
            <xm:f>'Dropdown Choices'!$H$2:$H$6</xm:f>
          </x14:formula1>
          <xm:sqref>O3:O152</xm:sqref>
        </x14:dataValidation>
        <x14:dataValidation type="list" allowBlank="1" showInputMessage="1" showErrorMessage="1" xr:uid="{00000000-0002-0000-0B00-000003000000}">
          <x14:formula1>
            <xm:f>'Dropdown Choices'!$I$2:$I$5</xm:f>
          </x14:formula1>
          <xm:sqref>Q3:Q152</xm:sqref>
        </x14:dataValidation>
        <x14:dataValidation type="list" allowBlank="1" showInputMessage="1" showErrorMessage="1" xr:uid="{00000000-0002-0000-0B00-000004000000}">
          <x14:formula1>
            <xm:f>'Dropdown Choices'!$J$2:$J$6</xm:f>
          </x14:formula1>
          <xm:sqref>R3:R151</xm:sqref>
        </x14:dataValidation>
        <x14:dataValidation type="list" allowBlank="1" showInputMessage="1" showErrorMessage="1" xr:uid="{00000000-0002-0000-0B00-000005000000}">
          <x14:formula1>
            <xm:f>'Dropdown Choices'!$K$2:$K$5</xm:f>
          </x14:formula1>
          <xm:sqref>S3:S151</xm:sqref>
        </x14:dataValidation>
        <x14:dataValidation type="list" allowBlank="1" showInputMessage="1" showErrorMessage="1" xr:uid="{00000000-0002-0000-0B00-000006000000}">
          <x14:formula1>
            <xm:f>'Dropdown Choices'!$G$2:$G$29</xm:f>
          </x14:formula1>
          <xm:sqref>N3:N151</xm:sqref>
        </x14:dataValidation>
        <x14:dataValidation type="list" allowBlank="1" showInputMessage="1" showErrorMessage="1" xr:uid="{00000000-0002-0000-0B00-000007000000}">
          <x14:formula1>
            <xm:f>'Dropdown Choices'!$B$2:$B$57</xm:f>
          </x14:formula1>
          <xm:sqref>D3:D150</xm:sqref>
        </x14:dataValidation>
        <x14:dataValidation type="list" allowBlank="1" showInputMessage="1" showErrorMessage="1" xr:uid="{00000000-0002-0000-0B00-000008000000}">
          <x14:formula1>
            <xm:f>'Dropdown Choices'!$A$2:$A$20</xm:f>
          </x14:formula1>
          <xm:sqref>C3:C150</xm:sqref>
        </x14:dataValidation>
        <x14:dataValidation type="list" allowBlank="1" showInputMessage="1" showErrorMessage="1" xr:uid="{00000000-0002-0000-0B00-000009000000}">
          <x14:formula1>
            <xm:f>'Dropdown Choices'!$F$2:$F$4</xm:f>
          </x14:formula1>
          <xm:sqref>E3:E151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 tint="-0.749992370372631"/>
  </sheetPr>
  <dimension ref="A1:BK151"/>
  <sheetViews>
    <sheetView zoomScale="80" zoomScaleNormal="80" workbookViewId="0">
      <pane xSplit="1" topLeftCell="B1" activePane="topRight" state="frozen"/>
      <selection pane="topRight" activeCell="W53" sqref="W53"/>
    </sheetView>
  </sheetViews>
  <sheetFormatPr defaultColWidth="20.140625" defaultRowHeight="15" customHeight="1" x14ac:dyDescent="0.25"/>
  <cols>
    <col min="1" max="1" width="16.7109375" style="41" customWidth="1"/>
    <col min="2" max="2" width="8.42578125" style="41" bestFit="1" customWidth="1"/>
    <col min="3" max="3" width="38" style="41" bestFit="1" customWidth="1"/>
    <col min="4" max="5" width="24.28515625" style="41" customWidth="1"/>
    <col min="6" max="6" width="12" style="42" bestFit="1" customWidth="1"/>
    <col min="7" max="7" width="11.85546875" style="42" bestFit="1" customWidth="1"/>
    <col min="8" max="8" width="10.85546875" style="41" customWidth="1"/>
    <col min="9" max="9" width="12.28515625" style="41" bestFit="1" customWidth="1"/>
    <col min="10" max="10" width="12.28515625" style="41" customWidth="1"/>
    <col min="11" max="11" width="41.5703125" style="41" customWidth="1"/>
    <col min="12" max="12" width="12.7109375" style="42" customWidth="1"/>
    <col min="13" max="13" width="13" style="42" bestFit="1" customWidth="1"/>
    <col min="14" max="14" width="27" style="41" bestFit="1" customWidth="1"/>
    <col min="15" max="15" width="27" style="41" customWidth="1"/>
    <col min="16" max="16" width="13.42578125" style="42" bestFit="1" customWidth="1"/>
    <col min="17" max="17" width="15.140625" style="41" customWidth="1"/>
    <col min="18" max="18" width="33.28515625" style="41" bestFit="1" customWidth="1"/>
    <col min="19" max="19" width="23.28515625" style="76" customWidth="1"/>
    <col min="20" max="20" width="26.140625" style="78" customWidth="1"/>
    <col min="21" max="21" width="1.7109375" style="1" customWidth="1"/>
    <col min="22" max="22" width="43.85546875" style="1" bestFit="1" customWidth="1"/>
    <col min="23" max="23" width="16.140625" style="1" customWidth="1"/>
    <col min="24" max="24" width="1.7109375" style="1" customWidth="1"/>
    <col min="25" max="25" width="42.28515625" style="1" bestFit="1" customWidth="1"/>
    <col min="26" max="26" width="15.7109375" style="1" customWidth="1"/>
    <col min="27" max="27" width="1.85546875" style="1" customWidth="1"/>
    <col min="28" max="28" width="25.7109375" style="1" customWidth="1"/>
    <col min="29" max="29" width="13.7109375" style="5" customWidth="1"/>
    <col min="30" max="44" width="13.7109375" style="1" customWidth="1"/>
    <col min="45" max="45" width="1.7109375" style="1" customWidth="1"/>
    <col min="46" max="46" width="43.7109375" style="1" customWidth="1"/>
    <col min="47" max="47" width="15.7109375" style="1" customWidth="1"/>
    <col min="48" max="48" width="1.7109375" style="1" customWidth="1"/>
    <col min="49" max="50" width="22.42578125" style="1" customWidth="1"/>
    <col min="51" max="51" width="1.7109375" style="1" customWidth="1"/>
    <col min="52" max="52" width="18.85546875" style="1" customWidth="1"/>
    <col min="53" max="53" width="15.7109375" style="1" customWidth="1"/>
    <col min="54" max="54" width="1.7109375" style="1" customWidth="1"/>
    <col min="55" max="55" width="30.28515625" style="1" customWidth="1"/>
    <col min="56" max="56" width="11.85546875" style="1" customWidth="1"/>
    <col min="57" max="57" width="1.7109375" style="1" customWidth="1"/>
    <col min="58" max="58" width="33.28515625" style="1" bestFit="1" customWidth="1"/>
    <col min="59" max="63" width="22.28515625" style="1" customWidth="1"/>
    <col min="64" max="16384" width="20.140625" style="1"/>
  </cols>
  <sheetData>
    <row r="1" spans="1:63" ht="30" customHeight="1" x14ac:dyDescent="0.25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V1" s="92" t="s">
        <v>22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3" ht="30" x14ac:dyDescent="0.25">
      <c r="A2" s="39" t="s">
        <v>71</v>
      </c>
      <c r="B2" s="39" t="s">
        <v>1</v>
      </c>
      <c r="C2" s="39" t="s">
        <v>14</v>
      </c>
      <c r="D2" s="39" t="s">
        <v>2</v>
      </c>
      <c r="E2" s="39" t="s">
        <v>148</v>
      </c>
      <c r="F2" s="40" t="s">
        <v>3</v>
      </c>
      <c r="G2" s="40" t="s">
        <v>4</v>
      </c>
      <c r="H2" s="39" t="s">
        <v>5</v>
      </c>
      <c r="I2" s="39" t="s">
        <v>9</v>
      </c>
      <c r="J2" s="39" t="s">
        <v>182</v>
      </c>
      <c r="K2" s="39" t="s">
        <v>183</v>
      </c>
      <c r="L2" s="40" t="s">
        <v>188</v>
      </c>
      <c r="M2" s="40" t="s">
        <v>29</v>
      </c>
      <c r="N2" s="39" t="s">
        <v>6</v>
      </c>
      <c r="O2" s="39" t="s">
        <v>190</v>
      </c>
      <c r="P2" s="40" t="s">
        <v>189</v>
      </c>
      <c r="Q2" s="39" t="s">
        <v>168</v>
      </c>
      <c r="R2" s="39" t="s">
        <v>170</v>
      </c>
      <c r="S2" s="71" t="s">
        <v>194</v>
      </c>
      <c r="T2" s="77" t="s">
        <v>292</v>
      </c>
      <c r="V2" s="2" t="s">
        <v>0</v>
      </c>
      <c r="W2" s="9" t="s">
        <v>191</v>
      </c>
      <c r="X2"/>
      <c r="Y2" s="8" t="s">
        <v>14</v>
      </c>
      <c r="Z2" s="9" t="s">
        <v>19</v>
      </c>
      <c r="AB2" s="53" t="s">
        <v>21</v>
      </c>
      <c r="AC2" s="6" t="s">
        <v>17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6" t="s">
        <v>184</v>
      </c>
      <c r="AU2" s="7" t="s">
        <v>19</v>
      </c>
      <c r="AV2"/>
      <c r="AW2" s="6" t="s">
        <v>2</v>
      </c>
      <c r="AX2" s="7" t="s">
        <v>20</v>
      </c>
      <c r="AZ2" s="8" t="s">
        <v>168</v>
      </c>
      <c r="BA2" s="7" t="s">
        <v>19</v>
      </c>
      <c r="BB2"/>
      <c r="BC2" s="2" t="s">
        <v>192</v>
      </c>
      <c r="BD2" t="s">
        <v>19</v>
      </c>
      <c r="BE2"/>
      <c r="BF2" s="2" t="s">
        <v>19</v>
      </c>
      <c r="BG2" s="6" t="s">
        <v>10</v>
      </c>
      <c r="BH2"/>
      <c r="BI2"/>
      <c r="BJ2"/>
      <c r="BK2"/>
    </row>
    <row r="3" spans="1:63" ht="15" customHeight="1" x14ac:dyDescent="0.25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8"/>
      <c r="M3" s="28"/>
      <c r="N3" s="27"/>
      <c r="O3" s="27"/>
      <c r="P3" s="28"/>
      <c r="Q3" s="27"/>
      <c r="R3" s="27"/>
      <c r="S3" s="72"/>
      <c r="T3" s="79"/>
      <c r="V3" s="3" t="s">
        <v>199</v>
      </c>
      <c r="W3" s="4">
        <v>0</v>
      </c>
      <c r="X3"/>
      <c r="Y3" s="3" t="s">
        <v>199</v>
      </c>
      <c r="Z3" s="4">
        <v>0</v>
      </c>
      <c r="AB3" s="6" t="s">
        <v>2</v>
      </c>
      <c r="AC3" s="7" t="s">
        <v>199</v>
      </c>
      <c r="AD3" s="7" t="s">
        <v>16</v>
      </c>
      <c r="AE3"/>
      <c r="AF3"/>
      <c r="AG3"/>
      <c r="AH3"/>
      <c r="AI3"/>
      <c r="AJ3" s="7"/>
      <c r="AK3" s="7"/>
      <c r="AL3" s="7"/>
      <c r="AM3" s="7"/>
      <c r="AN3" s="7"/>
      <c r="AO3" s="7"/>
      <c r="AP3" s="7"/>
      <c r="AQ3" s="7"/>
      <c r="AR3" s="7"/>
      <c r="AT3" s="3" t="s">
        <v>199</v>
      </c>
      <c r="AU3" s="4"/>
      <c r="AV3"/>
      <c r="AW3" s="3" t="s">
        <v>199</v>
      </c>
      <c r="AX3" s="4"/>
      <c r="AZ3" s="3" t="s">
        <v>199</v>
      </c>
      <c r="BA3" s="4"/>
      <c r="BB3"/>
      <c r="BC3" s="3" t="s">
        <v>199</v>
      </c>
      <c r="BD3" s="4">
        <v>0</v>
      </c>
      <c r="BE3"/>
      <c r="BF3" s="6" t="s">
        <v>170</v>
      </c>
      <c r="BG3" t="s">
        <v>199</v>
      </c>
      <c r="BH3" s="7" t="s">
        <v>16</v>
      </c>
      <c r="BI3"/>
      <c r="BJ3"/>
      <c r="BK3"/>
    </row>
    <row r="4" spans="1:63" ht="15" customHeight="1" x14ac:dyDescent="0.25">
      <c r="A4" s="31"/>
      <c r="B4" s="32"/>
      <c r="C4" s="32"/>
      <c r="D4" s="32"/>
      <c r="E4" s="32"/>
      <c r="F4" s="33"/>
      <c r="G4" s="33"/>
      <c r="H4" s="34"/>
      <c r="I4" s="32"/>
      <c r="J4" s="32"/>
      <c r="K4" s="32"/>
      <c r="L4" s="33"/>
      <c r="M4" s="33"/>
      <c r="N4" s="32"/>
      <c r="O4" s="32"/>
      <c r="P4" s="33"/>
      <c r="Q4" s="32"/>
      <c r="R4" s="32"/>
      <c r="S4" s="32"/>
      <c r="T4" s="86"/>
      <c r="V4" s="3" t="s">
        <v>16</v>
      </c>
      <c r="W4" s="4">
        <v>0</v>
      </c>
      <c r="X4"/>
      <c r="Y4" s="3" t="s">
        <v>16</v>
      </c>
      <c r="Z4" s="4">
        <v>0</v>
      </c>
      <c r="AB4" s="3" t="s">
        <v>199</v>
      </c>
      <c r="AC4" s="4"/>
      <c r="AD4" s="4"/>
      <c r="AE4"/>
      <c r="AF4"/>
      <c r="AG4"/>
      <c r="AH4"/>
      <c r="AI4"/>
      <c r="AJ4" s="4"/>
      <c r="AK4" s="4"/>
      <c r="AL4" s="4"/>
      <c r="AM4" s="4"/>
      <c r="AN4" s="4"/>
      <c r="AO4" s="4"/>
      <c r="AP4" s="4"/>
      <c r="AQ4" s="4"/>
      <c r="AR4" s="4"/>
      <c r="AT4" s="3" t="s">
        <v>16</v>
      </c>
      <c r="AU4" s="4"/>
      <c r="AV4"/>
      <c r="AW4" s="3" t="s">
        <v>16</v>
      </c>
      <c r="AX4" s="4"/>
      <c r="AZ4" s="3" t="s">
        <v>16</v>
      </c>
      <c r="BA4" s="4"/>
      <c r="BB4"/>
      <c r="BC4" s="3" t="s">
        <v>16</v>
      </c>
      <c r="BD4" s="4">
        <v>0</v>
      </c>
      <c r="BE4"/>
      <c r="BF4" s="3" t="s">
        <v>199</v>
      </c>
      <c r="BG4" s="4"/>
      <c r="BH4" s="4"/>
      <c r="BI4"/>
      <c r="BJ4"/>
      <c r="BK4"/>
    </row>
    <row r="5" spans="1:63" ht="15" customHeight="1" x14ac:dyDescent="0.25">
      <c r="A5" s="31"/>
      <c r="B5" s="32"/>
      <c r="C5" s="32"/>
      <c r="D5" s="32"/>
      <c r="E5" s="32"/>
      <c r="F5" s="33"/>
      <c r="G5" s="33"/>
      <c r="H5" s="34"/>
      <c r="I5" s="32"/>
      <c r="J5" s="32"/>
      <c r="K5" s="32"/>
      <c r="L5" s="33"/>
      <c r="M5" s="33"/>
      <c r="N5" s="32"/>
      <c r="O5" s="32"/>
      <c r="P5" s="33"/>
      <c r="Q5" s="32"/>
      <c r="R5" s="32"/>
      <c r="S5" s="32"/>
      <c r="T5" s="86"/>
      <c r="V5"/>
      <c r="W5"/>
      <c r="X5"/>
      <c r="Y5"/>
      <c r="Z5"/>
      <c r="AB5" s="3" t="s">
        <v>16</v>
      </c>
      <c r="AC5" s="4"/>
      <c r="AD5" s="4"/>
      <c r="AE5"/>
      <c r="AF5"/>
      <c r="AG5"/>
      <c r="AH5"/>
      <c r="AI5"/>
      <c r="AJ5" s="4"/>
      <c r="AK5" s="4"/>
      <c r="AL5" s="4"/>
      <c r="AM5" s="4"/>
      <c r="AN5" s="4"/>
      <c r="AO5" s="4"/>
      <c r="AP5" s="4"/>
      <c r="AQ5" s="4"/>
      <c r="AR5" s="4"/>
      <c r="AT5"/>
      <c r="AU5"/>
      <c r="AV5"/>
      <c r="AW5"/>
      <c r="AX5"/>
      <c r="AZ5"/>
      <c r="BA5"/>
      <c r="BB5"/>
      <c r="BC5"/>
      <c r="BD5"/>
      <c r="BE5"/>
      <c r="BF5" s="43" t="s">
        <v>16</v>
      </c>
      <c r="BG5" s="44"/>
      <c r="BH5" s="44"/>
      <c r="BI5"/>
      <c r="BJ5"/>
      <c r="BK5"/>
    </row>
    <row r="6" spans="1:63" ht="15" customHeight="1" x14ac:dyDescent="0.25">
      <c r="A6" s="27"/>
      <c r="B6" s="27"/>
      <c r="C6" s="27"/>
      <c r="D6" s="27"/>
      <c r="E6" s="27"/>
      <c r="F6" s="28"/>
      <c r="G6" s="28"/>
      <c r="H6" s="27"/>
      <c r="I6" s="27"/>
      <c r="J6" s="27"/>
      <c r="K6" s="27"/>
      <c r="L6" s="28"/>
      <c r="M6" s="28"/>
      <c r="N6" s="27"/>
      <c r="O6" s="27"/>
      <c r="P6" s="28"/>
      <c r="Q6" s="27"/>
      <c r="R6" s="27"/>
      <c r="S6" s="72"/>
      <c r="T6" s="27"/>
      <c r="V6"/>
      <c r="W6"/>
      <c r="X6"/>
      <c r="Y6"/>
      <c r="Z6"/>
      <c r="AB6"/>
      <c r="AC6"/>
      <c r="AD6"/>
      <c r="AE6"/>
      <c r="AF6"/>
      <c r="AG6"/>
      <c r="AH6"/>
      <c r="AI6"/>
      <c r="AJ6" s="4"/>
      <c r="AK6" s="4"/>
      <c r="AL6" s="4"/>
      <c r="AM6" s="4"/>
      <c r="AN6" s="4"/>
      <c r="AO6" s="4"/>
      <c r="AP6" s="4"/>
      <c r="AQ6" s="4"/>
      <c r="AR6" s="4"/>
      <c r="AT6"/>
      <c r="AU6"/>
      <c r="AV6"/>
      <c r="AW6"/>
      <c r="AX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 x14ac:dyDescent="0.25">
      <c r="A7" s="27"/>
      <c r="B7" s="27"/>
      <c r="C7" s="27"/>
      <c r="D7" s="27"/>
      <c r="E7" s="27"/>
      <c r="F7" s="28"/>
      <c r="G7" s="28"/>
      <c r="H7" s="29"/>
      <c r="I7" s="27"/>
      <c r="J7" s="27"/>
      <c r="K7" s="27"/>
      <c r="L7" s="28"/>
      <c r="M7" s="28"/>
      <c r="N7" s="27"/>
      <c r="O7" s="27"/>
      <c r="P7" s="28"/>
      <c r="Q7" s="27"/>
      <c r="R7" s="27"/>
      <c r="S7" s="72"/>
      <c r="T7" s="27"/>
      <c r="V7"/>
      <c r="W7"/>
      <c r="X7"/>
      <c r="Y7"/>
      <c r="Z7"/>
      <c r="AB7"/>
      <c r="AC7"/>
      <c r="AD7"/>
      <c r="AE7"/>
      <c r="AF7"/>
      <c r="AG7"/>
      <c r="AH7"/>
      <c r="AI7"/>
      <c r="AJ7" s="4"/>
      <c r="AK7" s="4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 x14ac:dyDescent="0.25">
      <c r="A8" s="27"/>
      <c r="B8" s="27"/>
      <c r="C8" s="27"/>
      <c r="D8" s="27"/>
      <c r="E8" s="27"/>
      <c r="F8" s="28"/>
      <c r="G8" s="28"/>
      <c r="H8" s="29"/>
      <c r="I8" s="27"/>
      <c r="J8" s="27"/>
      <c r="K8" s="27"/>
      <c r="L8" s="28"/>
      <c r="M8" s="28"/>
      <c r="N8" s="27"/>
      <c r="O8" s="27"/>
      <c r="P8" s="28"/>
      <c r="Q8" s="27"/>
      <c r="R8" s="27"/>
      <c r="S8" s="72"/>
      <c r="T8" s="27"/>
      <c r="V8"/>
      <c r="W8"/>
      <c r="X8"/>
      <c r="Y8"/>
      <c r="Z8"/>
      <c r="AB8"/>
      <c r="AC8"/>
      <c r="AD8"/>
      <c r="AE8"/>
      <c r="AF8"/>
      <c r="AG8"/>
      <c r="AH8"/>
      <c r="AI8"/>
      <c r="AJ8" s="4"/>
      <c r="AK8" s="4"/>
      <c r="AL8" s="4"/>
      <c r="AM8" s="4"/>
      <c r="AN8" s="4"/>
      <c r="AO8" s="4"/>
      <c r="AP8" s="4"/>
      <c r="AQ8" s="4"/>
      <c r="AR8" s="4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x14ac:dyDescent="0.25">
      <c r="A9" s="27"/>
      <c r="B9" s="27"/>
      <c r="C9" s="27"/>
      <c r="D9" s="27"/>
      <c r="E9" s="27"/>
      <c r="F9" s="28"/>
      <c r="G9" s="28"/>
      <c r="H9" s="29"/>
      <c r="I9" s="27"/>
      <c r="J9" s="27"/>
      <c r="K9" s="27"/>
      <c r="L9" s="28"/>
      <c r="M9" s="28"/>
      <c r="N9" s="27"/>
      <c r="O9" s="27"/>
      <c r="P9" s="28"/>
      <c r="Q9" s="27"/>
      <c r="R9" s="27"/>
      <c r="S9" s="72"/>
      <c r="T9" s="27"/>
      <c r="V9"/>
      <c r="W9"/>
      <c r="X9" s="45"/>
      <c r="Y9"/>
      <c r="Z9"/>
      <c r="AB9"/>
      <c r="AC9"/>
      <c r="AD9"/>
      <c r="AE9"/>
      <c r="AF9"/>
      <c r="AG9"/>
      <c r="AH9"/>
      <c r="AI9" s="45"/>
      <c r="AJ9" s="44"/>
      <c r="AK9" s="44"/>
      <c r="AL9" s="44"/>
      <c r="AM9" s="44"/>
      <c r="AN9" s="44"/>
      <c r="AO9" s="44"/>
      <c r="AP9" s="44"/>
      <c r="AQ9" s="44"/>
      <c r="AR9" s="44"/>
      <c r="AT9" s="45"/>
      <c r="AU9" s="45"/>
      <c r="AV9" s="45"/>
      <c r="AW9"/>
      <c r="AX9"/>
      <c r="AZ9" s="45"/>
      <c r="BA9" s="45"/>
      <c r="BB9" s="45"/>
      <c r="BC9" s="45"/>
      <c r="BD9" s="45"/>
      <c r="BE9" s="45"/>
      <c r="BF9"/>
      <c r="BG9"/>
      <c r="BH9"/>
      <c r="BI9"/>
      <c r="BJ9" s="45"/>
    </row>
    <row r="10" spans="1:63" ht="15" customHeight="1" x14ac:dyDescent="0.25">
      <c r="A10" s="27"/>
      <c r="B10" s="27"/>
      <c r="C10" s="27"/>
      <c r="D10" s="27"/>
      <c r="E10" s="27"/>
      <c r="F10" s="28"/>
      <c r="G10" s="28"/>
      <c r="H10" s="29"/>
      <c r="I10" s="27"/>
      <c r="J10" s="27"/>
      <c r="K10" s="27"/>
      <c r="L10" s="28"/>
      <c r="M10" s="28"/>
      <c r="N10" s="27"/>
      <c r="O10" s="27"/>
      <c r="P10" s="28"/>
      <c r="Q10" s="27"/>
      <c r="R10" s="27"/>
      <c r="S10" s="72"/>
      <c r="T10" s="2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4"/>
      <c r="AK10" s="4"/>
      <c r="AL10" s="4"/>
      <c r="AM10" s="4"/>
      <c r="AN10" s="4"/>
      <c r="AO10" s="4"/>
      <c r="AP10" s="4"/>
      <c r="AQ10" s="4"/>
      <c r="AR10" s="4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25">
      <c r="A11" s="27"/>
      <c r="B11" s="27"/>
      <c r="C11" s="27"/>
      <c r="D11" s="27"/>
      <c r="E11" s="27"/>
      <c r="F11" s="28"/>
      <c r="G11" s="28"/>
      <c r="H11" s="29"/>
      <c r="I11" s="27"/>
      <c r="J11" s="27"/>
      <c r="K11" s="27"/>
      <c r="L11" s="28"/>
      <c r="M11" s="28"/>
      <c r="N11" s="27"/>
      <c r="O11" s="27"/>
      <c r="P11" s="28"/>
      <c r="Q11" s="27"/>
      <c r="R11" s="27"/>
      <c r="S11" s="72"/>
      <c r="T11" s="2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4"/>
      <c r="AK11" s="4"/>
      <c r="AL11" s="4"/>
      <c r="AM11" s="4"/>
      <c r="AN11" s="4"/>
      <c r="AO11" s="4"/>
      <c r="AP11" s="4"/>
      <c r="AQ11" s="4"/>
      <c r="AR11" s="4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25">
      <c r="A12" s="27"/>
      <c r="B12" s="27"/>
      <c r="C12" s="27"/>
      <c r="D12" s="27"/>
      <c r="E12" s="27"/>
      <c r="F12" s="28"/>
      <c r="G12" s="28"/>
      <c r="H12" s="29"/>
      <c r="I12" s="27"/>
      <c r="J12" s="27"/>
      <c r="K12" s="27"/>
      <c r="L12" s="28"/>
      <c r="M12" s="28"/>
      <c r="N12" s="27"/>
      <c r="O12" s="27"/>
      <c r="P12" s="28"/>
      <c r="Q12" s="27"/>
      <c r="R12" s="27"/>
      <c r="S12" s="72"/>
      <c r="T12" s="27"/>
      <c r="V12"/>
      <c r="W12"/>
      <c r="X12"/>
      <c r="Z12"/>
      <c r="AA12"/>
      <c r="AB12"/>
      <c r="AC12"/>
      <c r="AD12"/>
      <c r="AE12"/>
      <c r="AF12"/>
      <c r="AG12"/>
      <c r="AH12"/>
      <c r="AI12"/>
      <c r="AJ12" s="4"/>
      <c r="AK12" s="4"/>
      <c r="AL12" s="4"/>
      <c r="AM12" s="4"/>
      <c r="AN12" s="4"/>
      <c r="AO12" s="4"/>
      <c r="AP12" s="4"/>
      <c r="AQ12" s="4"/>
      <c r="AR12" s="4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25">
      <c r="A13" s="27"/>
      <c r="B13" s="27"/>
      <c r="C13" s="27"/>
      <c r="D13" s="27"/>
      <c r="E13" s="27"/>
      <c r="F13" s="28"/>
      <c r="G13" s="28"/>
      <c r="H13" s="29"/>
      <c r="I13" s="27"/>
      <c r="J13" s="27"/>
      <c r="K13" s="27"/>
      <c r="L13" s="28"/>
      <c r="M13" s="28"/>
      <c r="N13" s="27"/>
      <c r="O13" s="27"/>
      <c r="P13" s="28"/>
      <c r="Q13" s="27"/>
      <c r="R13" s="27"/>
      <c r="S13" s="72"/>
      <c r="T13" s="30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25">
      <c r="A14" s="27"/>
      <c r="B14" s="27"/>
      <c r="C14" s="27"/>
      <c r="D14" s="27"/>
      <c r="E14" s="27"/>
      <c r="F14" s="28"/>
      <c r="G14" s="28"/>
      <c r="H14" s="29"/>
      <c r="I14" s="27"/>
      <c r="J14" s="27"/>
      <c r="K14" s="27"/>
      <c r="L14" s="28"/>
      <c r="M14" s="28"/>
      <c r="N14" s="27"/>
      <c r="O14" s="27"/>
      <c r="P14" s="28"/>
      <c r="Q14" s="27"/>
      <c r="R14" s="27"/>
      <c r="S14" s="73"/>
      <c r="T14" s="30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25">
      <c r="A15" s="27"/>
      <c r="B15" s="27"/>
      <c r="C15" s="27"/>
      <c r="D15" s="27"/>
      <c r="E15" s="27"/>
      <c r="F15" s="28"/>
      <c r="G15" s="28"/>
      <c r="H15" s="29"/>
      <c r="I15" s="27"/>
      <c r="J15" s="27"/>
      <c r="K15" s="27"/>
      <c r="L15" s="28"/>
      <c r="M15" s="28"/>
      <c r="N15" s="27"/>
      <c r="O15" s="27"/>
      <c r="P15" s="28"/>
      <c r="Q15" s="27"/>
      <c r="R15" s="27"/>
      <c r="S15" s="72"/>
      <c r="T15" s="30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25">
      <c r="A16" s="27"/>
      <c r="B16" s="27"/>
      <c r="C16" s="27"/>
      <c r="D16" s="27"/>
      <c r="E16" s="27"/>
      <c r="F16" s="28"/>
      <c r="G16" s="28"/>
      <c r="H16" s="29"/>
      <c r="I16" s="27"/>
      <c r="J16" s="27"/>
      <c r="K16" s="27"/>
      <c r="L16" s="28"/>
      <c r="M16" s="28"/>
      <c r="N16" s="27"/>
      <c r="O16" s="27"/>
      <c r="P16" s="28"/>
      <c r="Q16" s="27"/>
      <c r="R16" s="27"/>
      <c r="S16" s="72"/>
      <c r="T16" s="30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25">
      <c r="A17" s="31"/>
      <c r="B17" s="32"/>
      <c r="C17" s="32"/>
      <c r="D17" s="32"/>
      <c r="E17" s="32"/>
      <c r="F17" s="33"/>
      <c r="G17" s="33"/>
      <c r="H17" s="34"/>
      <c r="I17" s="32"/>
      <c r="J17" s="32"/>
      <c r="K17" s="32"/>
      <c r="L17" s="33"/>
      <c r="M17" s="33"/>
      <c r="N17" s="32"/>
      <c r="O17" s="32"/>
      <c r="P17" s="33"/>
      <c r="Q17" s="32"/>
      <c r="R17" s="32"/>
      <c r="S17" s="74"/>
      <c r="T17" s="30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25">
      <c r="A18" s="31"/>
      <c r="B18" s="32"/>
      <c r="C18" s="32"/>
      <c r="D18" s="32"/>
      <c r="E18" s="32"/>
      <c r="F18" s="33"/>
      <c r="G18" s="33"/>
      <c r="H18" s="34"/>
      <c r="I18" s="32"/>
      <c r="J18" s="32"/>
      <c r="K18" s="32"/>
      <c r="L18" s="33"/>
      <c r="M18" s="33"/>
      <c r="N18" s="32"/>
      <c r="O18" s="32"/>
      <c r="P18" s="33"/>
      <c r="Q18" s="32"/>
      <c r="R18" s="32"/>
      <c r="S18" s="72"/>
      <c r="T18" s="30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25">
      <c r="A19" s="27"/>
      <c r="B19" s="27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  <c r="N19" s="27"/>
      <c r="O19" s="27"/>
      <c r="P19" s="28"/>
      <c r="Q19" s="27"/>
      <c r="R19" s="27"/>
      <c r="S19" s="75"/>
      <c r="T19" s="30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25">
      <c r="A20" s="27"/>
      <c r="B20" s="27"/>
      <c r="C20" s="27"/>
      <c r="D20" s="27"/>
      <c r="E20" s="27"/>
      <c r="F20" s="28"/>
      <c r="G20" s="28"/>
      <c r="H20" s="27"/>
      <c r="I20" s="27"/>
      <c r="J20" s="27"/>
      <c r="K20" s="27"/>
      <c r="L20" s="28"/>
      <c r="M20" s="28"/>
      <c r="N20" s="27"/>
      <c r="O20" s="27"/>
      <c r="P20" s="28"/>
      <c r="Q20" s="27"/>
      <c r="R20" s="27"/>
      <c r="S20" s="75"/>
      <c r="T20" s="30"/>
      <c r="U20"/>
      <c r="BJ20"/>
    </row>
    <row r="21" spans="1:62" ht="15" customHeight="1" x14ac:dyDescent="0.25">
      <c r="A21" s="27"/>
      <c r="B21" s="27"/>
      <c r="C21" s="27"/>
      <c r="D21" s="27"/>
      <c r="E21" s="27"/>
      <c r="F21" s="28"/>
      <c r="G21" s="28"/>
      <c r="H21" s="27"/>
      <c r="I21" s="27"/>
      <c r="J21" s="27"/>
      <c r="K21" s="27"/>
      <c r="L21" s="28"/>
      <c r="M21" s="28"/>
      <c r="N21" s="27"/>
      <c r="O21" s="27"/>
      <c r="P21" s="28"/>
      <c r="Q21" s="27"/>
      <c r="R21" s="27"/>
      <c r="S21" s="75"/>
      <c r="T21" s="30"/>
      <c r="U21"/>
      <c r="BJ21"/>
    </row>
    <row r="22" spans="1:62" ht="15" customHeight="1" x14ac:dyDescent="0.25">
      <c r="A22" s="2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28"/>
      <c r="N22" s="27"/>
      <c r="O22" s="27"/>
      <c r="P22" s="28"/>
      <c r="Q22" s="27"/>
      <c r="R22" s="27"/>
      <c r="S22" s="75"/>
      <c r="T22" s="30"/>
      <c r="U22"/>
    </row>
    <row r="23" spans="1:62" ht="15" customHeight="1" x14ac:dyDescent="0.25">
      <c r="A23" s="27"/>
      <c r="B23" s="27"/>
      <c r="C23" s="27"/>
      <c r="D23" s="27"/>
      <c r="E23" s="27"/>
      <c r="F23" s="28"/>
      <c r="G23" s="28"/>
      <c r="H23" s="27"/>
      <c r="I23" s="27"/>
      <c r="J23" s="27"/>
      <c r="K23" s="27"/>
      <c r="L23" s="28"/>
      <c r="M23" s="28"/>
      <c r="N23" s="27"/>
      <c r="O23" s="27"/>
      <c r="P23" s="28"/>
      <c r="Q23" s="27"/>
      <c r="R23" s="27"/>
      <c r="S23" s="75"/>
      <c r="T23" s="30"/>
      <c r="U23"/>
    </row>
    <row r="24" spans="1:62" ht="15" customHeight="1" x14ac:dyDescent="0.25">
      <c r="A24" s="2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28"/>
      <c r="N24" s="27"/>
      <c r="O24" s="27"/>
      <c r="P24" s="28"/>
      <c r="Q24" s="27"/>
      <c r="R24" s="27"/>
      <c r="S24" s="75"/>
      <c r="T24" s="30"/>
      <c r="U24"/>
    </row>
    <row r="25" spans="1:62" ht="15" customHeight="1" x14ac:dyDescent="0.25">
      <c r="A25" s="27"/>
      <c r="B25" s="27"/>
      <c r="C25" s="27"/>
      <c r="D25" s="27"/>
      <c r="E25" s="27"/>
      <c r="F25" s="28"/>
      <c r="G25" s="28"/>
      <c r="H25" s="27"/>
      <c r="I25" s="27"/>
      <c r="J25" s="27"/>
      <c r="K25" s="27"/>
      <c r="L25" s="28"/>
      <c r="M25" s="28"/>
      <c r="N25" s="27"/>
      <c r="O25" s="27"/>
      <c r="P25" s="28"/>
      <c r="Q25" s="27"/>
      <c r="R25" s="27"/>
      <c r="S25" s="75"/>
      <c r="T25" s="30"/>
      <c r="U25"/>
    </row>
    <row r="26" spans="1:62" ht="15" customHeight="1" x14ac:dyDescent="0.25">
      <c r="A26" s="2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28"/>
      <c r="N26" s="27"/>
      <c r="O26" s="27"/>
      <c r="P26" s="28"/>
      <c r="Q26" s="27"/>
      <c r="R26" s="27"/>
      <c r="S26" s="75"/>
      <c r="T26" s="30"/>
      <c r="U2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62" ht="15" customHeight="1" x14ac:dyDescent="0.25">
      <c r="A27" s="27"/>
      <c r="B27" s="27"/>
      <c r="C27" s="27"/>
      <c r="D27" s="27"/>
      <c r="E27" s="27"/>
      <c r="F27" s="28"/>
      <c r="G27" s="28"/>
      <c r="H27" s="27"/>
      <c r="I27" s="27"/>
      <c r="J27" s="27"/>
      <c r="K27" s="27"/>
      <c r="L27" s="28"/>
      <c r="M27" s="28"/>
      <c r="N27" s="27"/>
      <c r="O27" s="27"/>
      <c r="P27" s="28"/>
      <c r="Q27" s="27"/>
      <c r="R27" s="27"/>
      <c r="S27" s="75"/>
      <c r="T27" s="30"/>
      <c r="U27"/>
    </row>
    <row r="28" spans="1:62" ht="15" customHeight="1" x14ac:dyDescent="0.25">
      <c r="A28" s="2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28"/>
      <c r="N28" s="27"/>
      <c r="O28" s="27"/>
      <c r="P28" s="28"/>
      <c r="Q28" s="27"/>
      <c r="R28" s="27"/>
      <c r="S28" s="75"/>
      <c r="T28" s="30"/>
      <c r="U28"/>
    </row>
    <row r="29" spans="1:62" ht="15" customHeight="1" x14ac:dyDescent="0.25">
      <c r="A29" s="27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8"/>
      <c r="M29" s="28"/>
      <c r="N29" s="27"/>
      <c r="O29" s="27"/>
      <c r="P29" s="28"/>
      <c r="Q29" s="27"/>
      <c r="R29" s="27"/>
      <c r="S29" s="75"/>
      <c r="T29" s="30"/>
      <c r="U29"/>
    </row>
    <row r="30" spans="1:62" ht="15" customHeight="1" x14ac:dyDescent="0.25">
      <c r="A30" s="2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28"/>
      <c r="N30" s="27"/>
      <c r="O30" s="27"/>
      <c r="P30" s="28"/>
      <c r="Q30" s="27"/>
      <c r="R30" s="27"/>
      <c r="S30" s="75"/>
      <c r="T30" s="30"/>
      <c r="U30"/>
    </row>
    <row r="31" spans="1:62" ht="15" customHeight="1" x14ac:dyDescent="0.25">
      <c r="A31" s="27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8"/>
      <c r="M31" s="28"/>
      <c r="N31" s="27"/>
      <c r="O31" s="27"/>
      <c r="P31" s="28"/>
      <c r="Q31" s="27"/>
      <c r="R31" s="27"/>
      <c r="S31" s="72"/>
      <c r="T31" s="27"/>
    </row>
    <row r="32" spans="1:62" ht="15" customHeight="1" x14ac:dyDescent="0.25">
      <c r="A32" s="27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8"/>
      <c r="M32" s="28"/>
      <c r="N32" s="27"/>
      <c r="O32" s="27"/>
      <c r="P32" s="28"/>
      <c r="Q32" s="27"/>
      <c r="R32" s="27"/>
      <c r="S32" s="72"/>
      <c r="T32" s="27"/>
    </row>
    <row r="33" spans="1:20" ht="15" customHeight="1" x14ac:dyDescent="0.25">
      <c r="A33" s="27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8"/>
      <c r="M33" s="28"/>
      <c r="N33" s="27"/>
      <c r="O33" s="27"/>
      <c r="P33" s="28"/>
      <c r="Q33" s="27"/>
      <c r="R33" s="27"/>
      <c r="S33" s="72"/>
      <c r="T33" s="27"/>
    </row>
    <row r="34" spans="1:20" ht="15" customHeight="1" x14ac:dyDescent="0.25">
      <c r="A34" s="27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8"/>
      <c r="M34" s="28"/>
      <c r="N34" s="27"/>
      <c r="O34" s="27"/>
      <c r="P34" s="28"/>
      <c r="Q34" s="27"/>
      <c r="R34" s="27"/>
      <c r="S34" s="72"/>
      <c r="T34" s="27"/>
    </row>
    <row r="35" spans="1:20" ht="15" customHeight="1" x14ac:dyDescent="0.25">
      <c r="A35" s="27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8"/>
      <c r="M35" s="28"/>
      <c r="N35" s="27"/>
      <c r="O35" s="27"/>
      <c r="P35" s="28"/>
      <c r="Q35" s="27"/>
      <c r="R35" s="27"/>
      <c r="S35" s="72"/>
      <c r="T35" s="27"/>
    </row>
    <row r="36" spans="1:20" ht="15" customHeight="1" x14ac:dyDescent="0.25">
      <c r="A36" s="27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8"/>
      <c r="M36" s="28"/>
      <c r="N36" s="27"/>
      <c r="O36" s="27"/>
      <c r="P36" s="28"/>
      <c r="Q36" s="27"/>
      <c r="R36" s="27"/>
      <c r="S36" s="72"/>
      <c r="T36" s="27"/>
    </row>
    <row r="37" spans="1:20" ht="15" customHeight="1" x14ac:dyDescent="0.25">
      <c r="A37" s="27"/>
      <c r="B37" s="27"/>
      <c r="C37" s="27"/>
      <c r="D37" s="27"/>
      <c r="E37" s="27"/>
      <c r="F37" s="28"/>
      <c r="G37" s="28"/>
      <c r="H37" s="27"/>
      <c r="I37" s="27"/>
      <c r="J37" s="27"/>
      <c r="K37" s="27"/>
      <c r="L37" s="28"/>
      <c r="M37" s="28"/>
      <c r="N37" s="27"/>
      <c r="O37" s="27"/>
      <c r="P37" s="28"/>
      <c r="Q37" s="27"/>
      <c r="R37" s="27"/>
      <c r="S37" s="72"/>
      <c r="T37" s="27"/>
    </row>
    <row r="38" spans="1:20" ht="15" customHeight="1" x14ac:dyDescent="0.25">
      <c r="A38" s="27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  <c r="M38" s="28"/>
      <c r="N38" s="27"/>
      <c r="O38" s="27"/>
      <c r="P38" s="28"/>
      <c r="Q38" s="27"/>
      <c r="R38" s="27"/>
      <c r="S38" s="72"/>
      <c r="T38" s="27"/>
    </row>
    <row r="39" spans="1:20" ht="15" customHeight="1" x14ac:dyDescent="0.25">
      <c r="A39" s="27"/>
      <c r="B39" s="27"/>
      <c r="C39" s="27"/>
      <c r="D39" s="27"/>
      <c r="E39" s="27"/>
      <c r="F39" s="28"/>
      <c r="G39" s="28"/>
      <c r="H39" s="27"/>
      <c r="I39" s="27"/>
      <c r="J39" s="27"/>
      <c r="K39" s="27"/>
      <c r="L39" s="28"/>
      <c r="M39" s="28"/>
      <c r="N39" s="27"/>
      <c r="O39" s="27"/>
      <c r="P39" s="28"/>
      <c r="Q39" s="27"/>
      <c r="R39" s="27"/>
      <c r="S39" s="72"/>
      <c r="T39" s="27"/>
    </row>
    <row r="40" spans="1:20" ht="15" customHeight="1" x14ac:dyDescent="0.25">
      <c r="A40" s="27"/>
      <c r="B40" s="27"/>
      <c r="C40" s="27"/>
      <c r="D40" s="27"/>
      <c r="E40" s="27"/>
      <c r="F40" s="28"/>
      <c r="G40" s="28"/>
      <c r="H40" s="27"/>
      <c r="I40" s="27"/>
      <c r="J40" s="27"/>
      <c r="K40" s="27"/>
      <c r="L40" s="28"/>
      <c r="M40" s="28"/>
      <c r="N40" s="27"/>
      <c r="O40" s="27"/>
      <c r="P40" s="28"/>
      <c r="Q40" s="27"/>
      <c r="R40" s="27"/>
      <c r="S40" s="72"/>
      <c r="T40" s="27"/>
    </row>
    <row r="41" spans="1:20" ht="15" customHeight="1" x14ac:dyDescent="0.25">
      <c r="A41" s="27"/>
      <c r="B41" s="27"/>
      <c r="C41" s="27"/>
      <c r="D41" s="27"/>
      <c r="E41" s="27"/>
      <c r="F41" s="28"/>
      <c r="G41" s="28"/>
      <c r="H41" s="27"/>
      <c r="I41" s="27"/>
      <c r="J41" s="27"/>
      <c r="K41" s="27"/>
      <c r="L41" s="28"/>
      <c r="M41" s="28"/>
      <c r="N41" s="27"/>
      <c r="O41" s="27"/>
      <c r="P41" s="28"/>
      <c r="Q41" s="27"/>
      <c r="R41" s="27"/>
      <c r="S41" s="72"/>
      <c r="T41" s="27"/>
    </row>
    <row r="42" spans="1:20" ht="15" customHeight="1" x14ac:dyDescent="0.25">
      <c r="A42" s="27"/>
      <c r="B42" s="27"/>
      <c r="C42" s="27"/>
      <c r="D42" s="27"/>
      <c r="E42" s="27"/>
      <c r="F42" s="28"/>
      <c r="G42" s="28"/>
      <c r="H42" s="27"/>
      <c r="I42" s="27"/>
      <c r="J42" s="27"/>
      <c r="K42" s="27"/>
      <c r="L42" s="28"/>
      <c r="M42" s="28"/>
      <c r="N42" s="27"/>
      <c r="O42" s="27"/>
      <c r="P42" s="28"/>
      <c r="Q42" s="27"/>
      <c r="R42" s="27"/>
      <c r="S42" s="72"/>
      <c r="T42" s="27"/>
    </row>
    <row r="43" spans="1:20" ht="15" customHeight="1" x14ac:dyDescent="0.25">
      <c r="A43" s="27"/>
      <c r="B43" s="27"/>
      <c r="C43" s="27"/>
      <c r="D43" s="27"/>
      <c r="E43" s="27"/>
      <c r="F43" s="28"/>
      <c r="G43" s="28"/>
      <c r="H43" s="27"/>
      <c r="I43" s="27"/>
      <c r="J43" s="27"/>
      <c r="K43" s="27"/>
      <c r="L43" s="28"/>
      <c r="M43" s="28"/>
      <c r="N43" s="27"/>
      <c r="O43" s="27"/>
      <c r="P43" s="28"/>
      <c r="Q43" s="27"/>
      <c r="R43" s="27"/>
      <c r="S43" s="72"/>
      <c r="T43" s="27"/>
    </row>
    <row r="44" spans="1:20" ht="15" customHeight="1" x14ac:dyDescent="0.25">
      <c r="A44" s="27"/>
      <c r="B44" s="27"/>
      <c r="C44" s="27"/>
      <c r="D44" s="27"/>
      <c r="E44" s="27"/>
      <c r="F44" s="28"/>
      <c r="G44" s="28"/>
      <c r="H44" s="27"/>
      <c r="I44" s="27"/>
      <c r="J44" s="27"/>
      <c r="K44" s="27"/>
      <c r="L44" s="28"/>
      <c r="M44" s="28"/>
      <c r="N44" s="27"/>
      <c r="O44" s="27"/>
      <c r="P44" s="28"/>
      <c r="Q44" s="27"/>
      <c r="R44" s="27"/>
      <c r="S44" s="72"/>
      <c r="T44" s="27"/>
    </row>
    <row r="45" spans="1:20" ht="15" customHeight="1" x14ac:dyDescent="0.25">
      <c r="A45" s="27"/>
      <c r="B45" s="27"/>
      <c r="C45" s="27"/>
      <c r="D45" s="27"/>
      <c r="E45" s="27"/>
      <c r="F45" s="28"/>
      <c r="G45" s="28"/>
      <c r="H45" s="27"/>
      <c r="I45" s="27"/>
      <c r="J45" s="27"/>
      <c r="K45" s="27"/>
      <c r="L45" s="28"/>
      <c r="M45" s="28"/>
      <c r="N45" s="27"/>
      <c r="O45" s="27"/>
      <c r="P45" s="28"/>
      <c r="Q45" s="27"/>
      <c r="R45" s="27"/>
      <c r="S45" s="72"/>
      <c r="T45" s="27"/>
    </row>
    <row r="46" spans="1:20" ht="15" customHeight="1" x14ac:dyDescent="0.25">
      <c r="A46" s="27"/>
      <c r="B46" s="27"/>
      <c r="C46" s="27"/>
      <c r="D46" s="27"/>
      <c r="E46" s="27"/>
      <c r="F46" s="28"/>
      <c r="G46" s="28"/>
      <c r="H46" s="27"/>
      <c r="I46" s="27"/>
      <c r="J46" s="27"/>
      <c r="K46" s="27"/>
      <c r="L46" s="28"/>
      <c r="M46" s="28"/>
      <c r="N46" s="27"/>
      <c r="O46" s="27"/>
      <c r="P46" s="28"/>
      <c r="Q46" s="27"/>
      <c r="R46" s="27"/>
      <c r="S46" s="72"/>
      <c r="T46" s="27"/>
    </row>
    <row r="47" spans="1:20" ht="15" customHeight="1" x14ac:dyDescent="0.25">
      <c r="A47" s="27"/>
      <c r="B47" s="27"/>
      <c r="C47" s="27"/>
      <c r="D47" s="27"/>
      <c r="E47" s="27"/>
      <c r="F47" s="28"/>
      <c r="G47" s="28"/>
      <c r="H47" s="27"/>
      <c r="I47" s="27"/>
      <c r="J47" s="27"/>
      <c r="K47" s="27"/>
      <c r="L47" s="28"/>
      <c r="M47" s="28"/>
      <c r="N47" s="27"/>
      <c r="O47" s="27"/>
      <c r="P47" s="28"/>
      <c r="Q47" s="27"/>
      <c r="R47" s="27"/>
      <c r="S47" s="72"/>
      <c r="T47" s="27"/>
    </row>
    <row r="48" spans="1:20" ht="15" customHeight="1" x14ac:dyDescent="0.25">
      <c r="A48" s="27"/>
      <c r="B48" s="27"/>
      <c r="C48" s="27"/>
      <c r="D48" s="27"/>
      <c r="E48" s="27"/>
      <c r="F48" s="28"/>
      <c r="G48" s="28"/>
      <c r="H48" s="27"/>
      <c r="I48" s="27"/>
      <c r="J48" s="27"/>
      <c r="K48" s="27"/>
      <c r="L48" s="28"/>
      <c r="M48" s="28"/>
      <c r="N48" s="27"/>
      <c r="O48" s="27"/>
      <c r="P48" s="28"/>
      <c r="Q48" s="27"/>
      <c r="R48" s="27"/>
      <c r="S48" s="72"/>
      <c r="T48" s="27"/>
    </row>
    <row r="49" spans="1:26" ht="15" customHeight="1" x14ac:dyDescent="0.25">
      <c r="A49" s="27"/>
      <c r="B49" s="27"/>
      <c r="C49" s="27"/>
      <c r="D49" s="27"/>
      <c r="E49" s="27"/>
      <c r="F49" s="28"/>
      <c r="G49" s="28"/>
      <c r="H49" s="27"/>
      <c r="I49" s="27"/>
      <c r="J49" s="27"/>
      <c r="K49" s="27"/>
      <c r="L49" s="28"/>
      <c r="M49" s="28"/>
      <c r="N49" s="27"/>
      <c r="O49" s="27"/>
      <c r="P49" s="28"/>
      <c r="Q49" s="27"/>
      <c r="R49" s="27"/>
      <c r="S49" s="72"/>
      <c r="T49" s="27"/>
    </row>
    <row r="50" spans="1:26" ht="15" customHeight="1" thickBot="1" x14ac:dyDescent="0.3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8"/>
      <c r="M50" s="28"/>
      <c r="N50" s="27"/>
      <c r="O50" s="27"/>
      <c r="P50" s="28"/>
      <c r="Q50" s="27"/>
      <c r="R50" s="27"/>
      <c r="S50" s="72"/>
      <c r="T50" s="27"/>
    </row>
    <row r="51" spans="1:26" ht="15" customHeight="1" thickBot="1" x14ac:dyDescent="0.3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8"/>
      <c r="M51" s="28"/>
      <c r="N51" s="27"/>
      <c r="O51" s="27"/>
      <c r="P51" s="28"/>
      <c r="Q51" s="27"/>
      <c r="R51" s="27"/>
      <c r="S51" s="72"/>
      <c r="T51" s="27"/>
      <c r="V51" s="88" t="s">
        <v>23</v>
      </c>
      <c r="W51" s="89"/>
      <c r="Y51" s="90" t="s">
        <v>193</v>
      </c>
      <c r="Z51" s="91"/>
    </row>
    <row r="52" spans="1:26" ht="15" customHeight="1" x14ac:dyDescent="0.2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8"/>
      <c r="M52" s="28"/>
      <c r="N52" s="27"/>
      <c r="O52" s="27"/>
      <c r="P52" s="28"/>
      <c r="Q52" s="27"/>
      <c r="R52" s="27"/>
      <c r="S52" s="72"/>
      <c r="T52" s="27"/>
      <c r="V52" s="12" t="s">
        <v>26</v>
      </c>
      <c r="Y52" s="12" t="s">
        <v>309</v>
      </c>
      <c r="Z52" s="47" t="e">
        <f>GETPIVOTDATA("Diagnosis",$Y$2)/W52*1000</f>
        <v>#DIV/0!</v>
      </c>
    </row>
    <row r="53" spans="1:26" ht="15" customHeight="1" x14ac:dyDescent="0.2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8"/>
      <c r="M53" s="28"/>
      <c r="N53" s="27"/>
      <c r="O53" s="27"/>
      <c r="P53" s="28"/>
      <c r="Q53" s="27"/>
      <c r="R53" s="27"/>
      <c r="S53" s="72"/>
      <c r="T53" s="27"/>
      <c r="V53" s="12" t="s">
        <v>27</v>
      </c>
      <c r="W53" s="48" t="e">
        <f>GETPIVOTDATA("Antibiotic",$AB$2)/W52*1000</f>
        <v>#DIV/0!</v>
      </c>
      <c r="Y53" s="38" t="s">
        <v>180</v>
      </c>
      <c r="Z53" s="47">
        <f>SUMIF(Z54:Z55,"&gt;0")</f>
        <v>0</v>
      </c>
    </row>
    <row r="54" spans="1:26" ht="15" customHeight="1" x14ac:dyDescent="0.2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8"/>
      <c r="M54" s="28"/>
      <c r="N54" s="27"/>
      <c r="O54" s="27"/>
      <c r="P54" s="28"/>
      <c r="Q54" s="27"/>
      <c r="R54" s="27"/>
      <c r="S54" s="72"/>
      <c r="T54" s="27"/>
      <c r="V54" s="12" t="s">
        <v>28</v>
      </c>
      <c r="W54" s="48" t="e">
        <f>GETPIVOTDATA("Days of Therapy",$AW$2)/W52*1000</f>
        <v>#DIV/0!</v>
      </c>
      <c r="Y54" s="46" t="s">
        <v>179</v>
      </c>
      <c r="Z54" s="52">
        <f>IFERROR(GETPIVOTDATA("Diagnosis",$Y$2,"Diagnosis","Urinary tract infection (without catheter)")/W52*1000,0)</f>
        <v>0</v>
      </c>
    </row>
    <row r="55" spans="1:26" ht="15" customHeight="1" x14ac:dyDescent="0.2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8"/>
      <c r="M55" s="28"/>
      <c r="N55" s="27"/>
      <c r="O55" s="27"/>
      <c r="P55" s="28"/>
      <c r="Q55" s="27"/>
      <c r="R55" s="27"/>
      <c r="S55" s="72"/>
      <c r="T55" s="27"/>
      <c r="V55" s="12" t="s">
        <v>195</v>
      </c>
      <c r="W55" s="49">
        <f>IFERROR(GETPIVOTDATA("SBAR Usage and Completeness",$BF$2,"SBAR Usage and Completeness","SBAR used and complete")/GETPIVOTDATA("SBAR Usage and Completeness",$BF$2),0)</f>
        <v>0</v>
      </c>
      <c r="Y55" s="46" t="s">
        <v>181</v>
      </c>
      <c r="Z55" s="52">
        <f>IFERROR(GETPIVOTDATA("Diagnosis",$Y$2,"Diagnosis","Urinary tract infection (with catheter)")/W52*1000,0)</f>
        <v>0</v>
      </c>
    </row>
    <row r="56" spans="1:26" ht="15" customHeight="1" x14ac:dyDescent="0.2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8"/>
      <c r="M56" s="28"/>
      <c r="N56" s="27"/>
      <c r="O56" s="27"/>
      <c r="P56" s="28"/>
      <c r="Q56" s="27"/>
      <c r="R56" s="27"/>
      <c r="S56" s="72"/>
      <c r="T56" s="27"/>
      <c r="V56" s="50" t="s">
        <v>30</v>
      </c>
      <c r="W56" s="51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</v>
      </c>
      <c r="Y56" s="38" t="s">
        <v>66</v>
      </c>
      <c r="Z56" s="47">
        <f>SUMIF(Z57:Z61,"&gt;0")</f>
        <v>0</v>
      </c>
    </row>
    <row r="57" spans="1:26" ht="15" customHeight="1" x14ac:dyDescent="0.2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8"/>
      <c r="M57" s="28"/>
      <c r="N57" s="27"/>
      <c r="O57" s="27"/>
      <c r="P57" s="28"/>
      <c r="Q57" s="27"/>
      <c r="R57" s="27"/>
      <c r="S57" s="72"/>
      <c r="T57" s="27"/>
      <c r="V57" s="12" t="s">
        <v>196</v>
      </c>
      <c r="W57" s="49">
        <f>IFERROR(GETPIVOTDATA("SBAR Usage and Completeness",$BF$2,"SBAR Usage and Completeness","SBAR used but incomplete")/GETPIVOTDATA("SBAR Usage and Completeness",$BF$2),0)</f>
        <v>0</v>
      </c>
      <c r="Y57" s="46" t="s">
        <v>25</v>
      </c>
      <c r="Z57" s="52">
        <f>IFERROR(GETPIVOTDATA("Diagnosis",$Y$2,"Diagnosis","pneumonia")/W52*1000,0)</f>
        <v>0</v>
      </c>
    </row>
    <row r="58" spans="1:26" ht="15" customHeight="1" x14ac:dyDescent="0.2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8"/>
      <c r="M58" s="28"/>
      <c r="N58" s="27"/>
      <c r="O58" s="27"/>
      <c r="P58" s="28"/>
      <c r="Q58" s="27"/>
      <c r="R58" s="27"/>
      <c r="S58" s="72"/>
      <c r="T58" s="27"/>
      <c r="V58" s="12" t="s">
        <v>197</v>
      </c>
      <c r="W58" s="49">
        <f>IFERROR(GETPIVOTDATA("SBAR Usage and Completeness",$BF$2,"SBAR Usage and Completeness","SBAR not used")/GETPIVOTDATA("SBAR Usage and Completeness",$BF$2),0)</f>
        <v>0</v>
      </c>
      <c r="Y58" s="46" t="s">
        <v>178</v>
      </c>
      <c r="Z58" s="52">
        <f>IFERROR(GETPIVOTDATA("Diagnosis",$Y$2,"Diagnosis","influenza-like illness")/W52*1000,0)</f>
        <v>0</v>
      </c>
    </row>
    <row r="59" spans="1:26" ht="15" customHeight="1" x14ac:dyDescent="0.2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8"/>
      <c r="M59" s="28"/>
      <c r="N59" s="27"/>
      <c r="O59" s="27"/>
      <c r="P59" s="28"/>
      <c r="Q59" s="27"/>
      <c r="R59" s="27"/>
      <c r="S59" s="72"/>
      <c r="T59" s="27"/>
      <c r="V59" s="12" t="s">
        <v>308</v>
      </c>
      <c r="W59" s="48">
        <f>IFERROR(GETPIVOTDATA("Microbiology Test Sent",$AT$2,"Microbiology Test Sent","Urinalysis and reflex culture and sensitivities")/W52*1000,0)</f>
        <v>0</v>
      </c>
      <c r="Y59" s="46" t="s">
        <v>297</v>
      </c>
      <c r="Z59" s="52">
        <f>IFERROR(GETPIVOTDATA("Diagnosis",$Y$2,"Diagnosis","acute bronchitis or tracheobronchitis")/W52*1000,0)</f>
        <v>0</v>
      </c>
    </row>
    <row r="60" spans="1:26" ht="15" customHeight="1" x14ac:dyDescent="0.2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8"/>
      <c r="M60" s="28"/>
      <c r="N60" s="27"/>
      <c r="O60" s="27"/>
      <c r="P60" s="28"/>
      <c r="Q60" s="27"/>
      <c r="R60" s="27"/>
      <c r="S60" s="72"/>
      <c r="T60" s="27"/>
      <c r="V60" s="12"/>
      <c r="W60" s="11"/>
      <c r="Y60" s="46" t="s">
        <v>294</v>
      </c>
      <c r="Z60" s="52">
        <f>IFERROR(GETPIVOTDATA("Diagnosis",$Y$2,"Diagnosis","copd exacerbation")/W52*1000,0)</f>
        <v>0</v>
      </c>
    </row>
    <row r="61" spans="1:26" ht="15" customHeight="1" x14ac:dyDescent="0.25">
      <c r="A61" s="27"/>
      <c r="B61" s="27"/>
      <c r="C61" s="27"/>
      <c r="D61" s="27"/>
      <c r="E61" s="27"/>
      <c r="F61" s="28"/>
      <c r="G61" s="28"/>
      <c r="H61" s="27"/>
      <c r="I61" s="27"/>
      <c r="J61" s="27"/>
      <c r="K61" s="27"/>
      <c r="L61" s="28"/>
      <c r="M61" s="28"/>
      <c r="N61" s="27"/>
      <c r="O61" s="27"/>
      <c r="P61" s="28"/>
      <c r="Q61" s="27"/>
      <c r="R61" s="27"/>
      <c r="S61" s="72"/>
      <c r="T61" s="27"/>
      <c r="Y61" s="46" t="s">
        <v>296</v>
      </c>
      <c r="Z61" s="52">
        <f>IFERROR(GETPIVOTDATA("Diagnosis",$Y$2,"Diagnosis","common cold syndrome")/W52*1000,0)</f>
        <v>0</v>
      </c>
    </row>
    <row r="62" spans="1:26" ht="15" customHeight="1" x14ac:dyDescent="0.25">
      <c r="A62" s="27"/>
      <c r="B62" s="27"/>
      <c r="C62" s="27"/>
      <c r="D62" s="27"/>
      <c r="E62" s="27"/>
      <c r="F62" s="28"/>
      <c r="G62" s="28"/>
      <c r="H62" s="27"/>
      <c r="I62" s="27"/>
      <c r="J62" s="27"/>
      <c r="K62" s="27"/>
      <c r="L62" s="28"/>
      <c r="M62" s="28"/>
      <c r="N62" s="27"/>
      <c r="O62" s="27"/>
      <c r="P62" s="28"/>
      <c r="Q62" s="27"/>
      <c r="R62" s="27"/>
      <c r="S62" s="72"/>
      <c r="T62" s="27"/>
      <c r="Y62" s="46" t="s">
        <v>295</v>
      </c>
      <c r="Z62" s="52">
        <f>IFERROR(GETPIVOTDATA("Diagnosis",$Y$2,"Diagnosis","pharyngitis")/W52*1000,0)</f>
        <v>0</v>
      </c>
    </row>
    <row r="63" spans="1:26" ht="15" customHeight="1" x14ac:dyDescent="0.25">
      <c r="A63" s="27"/>
      <c r="B63" s="27"/>
      <c r="C63" s="27"/>
      <c r="D63" s="27"/>
      <c r="E63" s="27"/>
      <c r="F63" s="28"/>
      <c r="G63" s="28"/>
      <c r="H63" s="27"/>
      <c r="I63" s="27"/>
      <c r="J63" s="27"/>
      <c r="K63" s="27"/>
      <c r="L63" s="28"/>
      <c r="M63" s="28"/>
      <c r="N63" s="27"/>
      <c r="O63" s="27"/>
      <c r="P63" s="28"/>
      <c r="Q63" s="27"/>
      <c r="R63" s="27"/>
      <c r="S63" s="72"/>
      <c r="T63" s="27"/>
      <c r="Y63" s="37" t="s">
        <v>62</v>
      </c>
      <c r="Z63" s="47">
        <f>IFERROR(GETPIVOTDATA("Diagnosis",$Y$2,"Diagnosis","cellulitis, soft tissue, or wound infection")/W52*1000,0)</f>
        <v>0</v>
      </c>
    </row>
    <row r="64" spans="1:26" ht="15" customHeight="1" x14ac:dyDescent="0.25">
      <c r="A64" s="27"/>
      <c r="B64" s="27"/>
      <c r="C64" s="27"/>
      <c r="D64" s="27"/>
      <c r="E64" s="27"/>
      <c r="F64" s="28"/>
      <c r="G64" s="28"/>
      <c r="H64" s="27"/>
      <c r="I64" s="27"/>
      <c r="J64" s="27"/>
      <c r="K64" s="27"/>
      <c r="L64" s="28"/>
      <c r="M64" s="28"/>
      <c r="N64" s="27"/>
      <c r="O64" s="27"/>
      <c r="P64" s="28"/>
      <c r="Q64" s="27"/>
      <c r="R64" s="27"/>
      <c r="S64" s="72"/>
      <c r="T64" s="27"/>
      <c r="Y64" s="38" t="s">
        <v>298</v>
      </c>
      <c r="Z64" s="47">
        <f>SUMIF(Z65:Z66,"&gt;0")</f>
        <v>0</v>
      </c>
    </row>
    <row r="65" spans="1:26" ht="15" customHeight="1" x14ac:dyDescent="0.25">
      <c r="A65" s="27"/>
      <c r="B65" s="27"/>
      <c r="C65" s="27"/>
      <c r="D65" s="27"/>
      <c r="E65" s="27"/>
      <c r="F65" s="28"/>
      <c r="G65" s="28"/>
      <c r="H65" s="27"/>
      <c r="I65" s="27"/>
      <c r="J65" s="27"/>
      <c r="K65" s="27"/>
      <c r="L65" s="28"/>
      <c r="M65" s="28"/>
      <c r="N65" s="27"/>
      <c r="O65" s="27"/>
      <c r="P65" s="28"/>
      <c r="Q65" s="27"/>
      <c r="R65" s="27"/>
      <c r="S65" s="72"/>
      <c r="T65" s="27"/>
      <c r="Y65" s="46" t="s">
        <v>56</v>
      </c>
      <c r="Z65" s="52">
        <f>IFERROR(GETPIVOTDATA("Diagnosis",$Y$2,"Diagnosis","gastroenteritis")/W52*1000,0)</f>
        <v>0</v>
      </c>
    </row>
    <row r="66" spans="1:26" ht="15" customHeight="1" x14ac:dyDescent="0.25">
      <c r="A66" s="27"/>
      <c r="B66" s="27"/>
      <c r="C66" s="27"/>
      <c r="D66" s="27"/>
      <c r="E66" s="27"/>
      <c r="F66" s="28"/>
      <c r="G66" s="28"/>
      <c r="H66" s="27"/>
      <c r="I66" s="27"/>
      <c r="J66" s="27"/>
      <c r="K66" s="27"/>
      <c r="L66" s="28"/>
      <c r="M66" s="28"/>
      <c r="N66" s="27"/>
      <c r="O66" s="27"/>
      <c r="P66" s="28"/>
      <c r="Q66" s="27"/>
      <c r="R66" s="27"/>
      <c r="S66" s="72"/>
      <c r="T66" s="27"/>
      <c r="Y66" s="46" t="s">
        <v>77</v>
      </c>
      <c r="Z66" s="52">
        <f>IFERROR(GETPIVOTDATA("Diagnosis",$Y$2,"Diagnosis","norovirus gastroenteritis")/W52*1000,0)</f>
        <v>0</v>
      </c>
    </row>
    <row r="67" spans="1:26" ht="15" customHeight="1" x14ac:dyDescent="0.25">
      <c r="A67" s="27"/>
      <c r="B67" s="27"/>
      <c r="C67" s="27"/>
      <c r="D67" s="27"/>
      <c r="E67" s="27"/>
      <c r="F67" s="28"/>
      <c r="G67" s="28"/>
      <c r="H67" s="27"/>
      <c r="I67" s="27"/>
      <c r="J67" s="27"/>
      <c r="K67" s="27"/>
      <c r="L67" s="28"/>
      <c r="M67" s="28"/>
      <c r="N67" s="27"/>
      <c r="O67" s="27"/>
      <c r="P67" s="28"/>
      <c r="Q67" s="27"/>
      <c r="R67" s="27"/>
      <c r="S67" s="72"/>
      <c r="T67" s="27"/>
      <c r="Y67" s="83" t="s">
        <v>307</v>
      </c>
      <c r="Z67" s="48">
        <f>IFERROR(GETPIVOTDATA("Diagnosis",$Y$2,"Diagnosis","clostridium difficile infection")/W52*10000,0)</f>
        <v>0</v>
      </c>
    </row>
    <row r="68" spans="1:26" ht="15" customHeight="1" x14ac:dyDescent="0.25">
      <c r="A68" s="27"/>
      <c r="B68" s="27"/>
      <c r="C68" s="27"/>
      <c r="D68" s="27"/>
      <c r="E68" s="27"/>
      <c r="F68" s="28"/>
      <c r="G68" s="28"/>
      <c r="H68" s="27"/>
      <c r="I68" s="27"/>
      <c r="J68" s="27"/>
      <c r="K68" s="27"/>
      <c r="L68" s="28"/>
      <c r="M68" s="28"/>
      <c r="N68" s="27"/>
      <c r="O68" s="27"/>
      <c r="P68" s="28"/>
      <c r="Q68" s="27"/>
      <c r="R68" s="27"/>
      <c r="S68" s="72"/>
      <c r="T68" s="27"/>
      <c r="Y68" s="1" t="s">
        <v>303</v>
      </c>
    </row>
    <row r="69" spans="1:26" ht="15" customHeight="1" x14ac:dyDescent="0.25">
      <c r="A69" s="27"/>
      <c r="B69" s="27"/>
      <c r="C69" s="27"/>
      <c r="D69" s="27"/>
      <c r="E69" s="27"/>
      <c r="F69" s="28"/>
      <c r="G69" s="28"/>
      <c r="H69" s="27"/>
      <c r="I69" s="27"/>
      <c r="J69" s="27"/>
      <c r="K69" s="27"/>
      <c r="L69" s="28"/>
      <c r="M69" s="28"/>
      <c r="N69" s="27"/>
      <c r="O69" s="27"/>
      <c r="P69" s="28"/>
      <c r="Q69" s="27"/>
      <c r="R69" s="27"/>
      <c r="S69" s="72"/>
      <c r="T69" s="27"/>
    </row>
    <row r="70" spans="1:26" ht="15" customHeight="1" x14ac:dyDescent="0.25">
      <c r="A70" s="27"/>
      <c r="B70" s="27"/>
      <c r="C70" s="27"/>
      <c r="D70" s="27"/>
      <c r="E70" s="27"/>
      <c r="F70" s="28"/>
      <c r="G70" s="28"/>
      <c r="H70" s="27"/>
      <c r="I70" s="27"/>
      <c r="J70" s="27"/>
      <c r="K70" s="27"/>
      <c r="L70" s="28"/>
      <c r="M70" s="28"/>
      <c r="N70" s="27"/>
      <c r="O70" s="27"/>
      <c r="P70" s="28"/>
      <c r="Q70" s="27"/>
      <c r="R70" s="27"/>
      <c r="S70" s="72"/>
      <c r="T70" s="27"/>
    </row>
    <row r="71" spans="1:26" ht="15" customHeight="1" x14ac:dyDescent="0.25">
      <c r="A71" s="27"/>
      <c r="B71" s="27"/>
      <c r="C71" s="27"/>
      <c r="D71" s="27"/>
      <c r="E71" s="27"/>
      <c r="F71" s="28"/>
      <c r="G71" s="28"/>
      <c r="H71" s="27"/>
      <c r="I71" s="27"/>
      <c r="J71" s="27"/>
      <c r="K71" s="27"/>
      <c r="L71" s="28"/>
      <c r="M71" s="28"/>
      <c r="N71" s="27"/>
      <c r="O71" s="27"/>
      <c r="P71" s="28"/>
      <c r="Q71" s="27"/>
      <c r="R71" s="27"/>
      <c r="S71" s="72"/>
      <c r="T71" s="27"/>
    </row>
    <row r="72" spans="1:26" ht="15" customHeight="1" x14ac:dyDescent="0.25">
      <c r="A72" s="27"/>
      <c r="B72" s="27"/>
      <c r="C72" s="27"/>
      <c r="D72" s="27"/>
      <c r="E72" s="27"/>
      <c r="F72" s="28"/>
      <c r="G72" s="28"/>
      <c r="H72" s="27"/>
      <c r="I72" s="27"/>
      <c r="J72" s="27"/>
      <c r="K72" s="27"/>
      <c r="L72" s="28"/>
      <c r="M72" s="28"/>
      <c r="N72" s="27"/>
      <c r="O72" s="27"/>
      <c r="P72" s="28"/>
      <c r="Q72" s="27"/>
      <c r="R72" s="27"/>
      <c r="S72" s="72"/>
      <c r="T72" s="27"/>
    </row>
    <row r="73" spans="1:26" ht="15" customHeight="1" x14ac:dyDescent="0.25">
      <c r="A73" s="27"/>
      <c r="B73" s="27"/>
      <c r="C73" s="27"/>
      <c r="D73" s="27"/>
      <c r="E73" s="27"/>
      <c r="F73" s="28"/>
      <c r="G73" s="28"/>
      <c r="H73" s="27"/>
      <c r="I73" s="27"/>
      <c r="J73" s="27"/>
      <c r="K73" s="27"/>
      <c r="L73" s="28"/>
      <c r="M73" s="28"/>
      <c r="N73" s="27"/>
      <c r="O73" s="27"/>
      <c r="P73" s="28"/>
      <c r="Q73" s="27"/>
      <c r="R73" s="27"/>
      <c r="S73" s="72"/>
      <c r="T73" s="27"/>
    </row>
    <row r="74" spans="1:26" ht="15" customHeight="1" x14ac:dyDescent="0.25">
      <c r="A74" s="27"/>
      <c r="B74" s="27"/>
      <c r="C74" s="27"/>
      <c r="D74" s="27"/>
      <c r="E74" s="27"/>
      <c r="F74" s="28"/>
      <c r="G74" s="28"/>
      <c r="H74" s="27"/>
      <c r="I74" s="27"/>
      <c r="J74" s="27"/>
      <c r="K74" s="27"/>
      <c r="L74" s="28"/>
      <c r="M74" s="28"/>
      <c r="N74" s="27"/>
      <c r="O74" s="27"/>
      <c r="P74" s="28"/>
      <c r="Q74" s="27"/>
      <c r="R74" s="27"/>
      <c r="S74" s="72"/>
      <c r="T74" s="27"/>
      <c r="Z74"/>
    </row>
    <row r="75" spans="1:26" ht="15" customHeight="1" x14ac:dyDescent="0.25">
      <c r="A75" s="27"/>
      <c r="B75" s="27"/>
      <c r="C75" s="27"/>
      <c r="D75" s="27"/>
      <c r="E75" s="27"/>
      <c r="F75" s="28"/>
      <c r="G75" s="28"/>
      <c r="H75" s="27"/>
      <c r="I75" s="27"/>
      <c r="J75" s="27"/>
      <c r="K75" s="27"/>
      <c r="L75" s="28"/>
      <c r="M75" s="28"/>
      <c r="N75" s="27"/>
      <c r="O75" s="27"/>
      <c r="P75" s="28"/>
      <c r="Q75" s="27"/>
      <c r="R75" s="27"/>
      <c r="S75" s="72"/>
      <c r="T75" s="27"/>
      <c r="Z75"/>
    </row>
    <row r="76" spans="1:26" ht="15" customHeight="1" x14ac:dyDescent="0.25">
      <c r="A76" s="27"/>
      <c r="B76" s="27"/>
      <c r="C76" s="27"/>
      <c r="D76" s="27"/>
      <c r="E76" s="27"/>
      <c r="F76" s="28"/>
      <c r="G76" s="28"/>
      <c r="H76" s="27"/>
      <c r="I76" s="27"/>
      <c r="J76" s="27"/>
      <c r="K76" s="27"/>
      <c r="L76" s="28"/>
      <c r="M76" s="28"/>
      <c r="N76" s="27"/>
      <c r="O76" s="27"/>
      <c r="P76" s="28"/>
      <c r="Q76" s="27"/>
      <c r="R76" s="27"/>
      <c r="S76" s="72"/>
      <c r="T76" s="27"/>
      <c r="Z76"/>
    </row>
    <row r="77" spans="1:26" ht="15" customHeight="1" x14ac:dyDescent="0.25">
      <c r="A77" s="27"/>
      <c r="B77" s="27"/>
      <c r="C77" s="27"/>
      <c r="D77" s="27"/>
      <c r="E77" s="27"/>
      <c r="F77" s="28"/>
      <c r="G77" s="28"/>
      <c r="H77" s="27"/>
      <c r="I77" s="27"/>
      <c r="J77" s="27"/>
      <c r="K77" s="27"/>
      <c r="L77" s="28"/>
      <c r="M77" s="28"/>
      <c r="N77" s="27"/>
      <c r="O77" s="27"/>
      <c r="P77" s="28"/>
      <c r="Q77" s="27"/>
      <c r="R77" s="27"/>
      <c r="S77" s="72"/>
      <c r="T77" s="27"/>
      <c r="X77"/>
      <c r="Z77"/>
    </row>
    <row r="78" spans="1:26" ht="15" customHeight="1" x14ac:dyDescent="0.25">
      <c r="A78" s="27"/>
      <c r="B78" s="27"/>
      <c r="C78" s="27"/>
      <c r="D78" s="27"/>
      <c r="E78" s="27"/>
      <c r="F78" s="28"/>
      <c r="G78" s="28"/>
      <c r="H78" s="27"/>
      <c r="I78" s="27"/>
      <c r="J78" s="27"/>
      <c r="K78" s="27"/>
      <c r="L78" s="28"/>
      <c r="M78" s="28"/>
      <c r="N78" s="27"/>
      <c r="O78" s="27"/>
      <c r="P78" s="28"/>
      <c r="Q78" s="27"/>
      <c r="R78" s="27"/>
      <c r="S78" s="72"/>
      <c r="T78" s="27"/>
      <c r="Z78"/>
    </row>
    <row r="79" spans="1:26" ht="15" customHeight="1" x14ac:dyDescent="0.25">
      <c r="A79" s="27"/>
      <c r="B79" s="27"/>
      <c r="C79" s="27"/>
      <c r="D79" s="27"/>
      <c r="E79" s="27"/>
      <c r="F79" s="28"/>
      <c r="G79" s="28"/>
      <c r="H79" s="27"/>
      <c r="I79" s="27"/>
      <c r="J79" s="27"/>
      <c r="K79" s="27"/>
      <c r="L79" s="28"/>
      <c r="M79" s="28"/>
      <c r="N79" s="27"/>
      <c r="O79" s="27"/>
      <c r="P79" s="28"/>
      <c r="Q79" s="27"/>
      <c r="R79" s="27"/>
      <c r="S79" s="72"/>
      <c r="T79" s="27"/>
      <c r="Y79"/>
      <c r="Z79"/>
    </row>
    <row r="80" spans="1:26" ht="15" customHeight="1" x14ac:dyDescent="0.25">
      <c r="A80" s="27"/>
      <c r="B80" s="27"/>
      <c r="C80" s="27"/>
      <c r="D80" s="27"/>
      <c r="E80" s="27"/>
      <c r="F80" s="28"/>
      <c r="G80" s="28"/>
      <c r="H80" s="27"/>
      <c r="I80" s="27"/>
      <c r="J80" s="27"/>
      <c r="K80" s="27"/>
      <c r="L80" s="28"/>
      <c r="M80" s="28"/>
      <c r="N80" s="27"/>
      <c r="O80" s="27"/>
      <c r="P80" s="28"/>
      <c r="Q80" s="27"/>
      <c r="R80" s="27"/>
      <c r="S80" s="72"/>
      <c r="T80" s="27"/>
    </row>
    <row r="81" spans="1:20" ht="15" customHeight="1" x14ac:dyDescent="0.25">
      <c r="A81" s="27"/>
      <c r="B81" s="27"/>
      <c r="C81" s="27"/>
      <c r="D81" s="27"/>
      <c r="E81" s="27"/>
      <c r="F81" s="28"/>
      <c r="G81" s="28"/>
      <c r="H81" s="27"/>
      <c r="I81" s="27"/>
      <c r="J81" s="27"/>
      <c r="K81" s="27"/>
      <c r="L81" s="28"/>
      <c r="M81" s="28"/>
      <c r="N81" s="27"/>
      <c r="O81" s="27"/>
      <c r="P81" s="28"/>
      <c r="Q81" s="27"/>
      <c r="R81" s="27"/>
      <c r="S81" s="72"/>
      <c r="T81" s="27"/>
    </row>
    <row r="82" spans="1:20" ht="15" customHeight="1" x14ac:dyDescent="0.25">
      <c r="A82" s="27"/>
      <c r="B82" s="27"/>
      <c r="C82" s="27"/>
      <c r="D82" s="27"/>
      <c r="E82" s="27"/>
      <c r="F82" s="28"/>
      <c r="G82" s="28"/>
      <c r="H82" s="27"/>
      <c r="I82" s="27"/>
      <c r="J82" s="27"/>
      <c r="K82" s="27"/>
      <c r="L82" s="28"/>
      <c r="M82" s="28"/>
      <c r="N82" s="27"/>
      <c r="O82" s="27"/>
      <c r="P82" s="28"/>
      <c r="Q82" s="27"/>
      <c r="R82" s="27"/>
      <c r="S82" s="72"/>
      <c r="T82" s="27"/>
    </row>
    <row r="83" spans="1:20" ht="15" customHeight="1" x14ac:dyDescent="0.25">
      <c r="A83" s="27"/>
      <c r="B83" s="27"/>
      <c r="C83" s="27"/>
      <c r="D83" s="27"/>
      <c r="E83" s="27"/>
      <c r="F83" s="28"/>
      <c r="G83" s="28"/>
      <c r="H83" s="27"/>
      <c r="I83" s="27"/>
      <c r="J83" s="27"/>
      <c r="K83" s="27"/>
      <c r="L83" s="28"/>
      <c r="M83" s="28"/>
      <c r="N83" s="27"/>
      <c r="O83" s="27"/>
      <c r="P83" s="28"/>
      <c r="Q83" s="27"/>
      <c r="R83" s="27"/>
      <c r="S83" s="72"/>
      <c r="T83" s="27"/>
    </row>
    <row r="84" spans="1:20" ht="15" customHeight="1" x14ac:dyDescent="0.25">
      <c r="A84" s="27"/>
      <c r="B84" s="27"/>
      <c r="C84" s="27"/>
      <c r="D84" s="27"/>
      <c r="E84" s="27"/>
      <c r="F84" s="28"/>
      <c r="G84" s="28"/>
      <c r="H84" s="27"/>
      <c r="I84" s="27"/>
      <c r="J84" s="27"/>
      <c r="K84" s="27"/>
      <c r="L84" s="28"/>
      <c r="M84" s="28"/>
      <c r="N84" s="27"/>
      <c r="O84" s="27"/>
      <c r="P84" s="28"/>
      <c r="Q84" s="27"/>
      <c r="R84" s="27"/>
      <c r="S84" s="72"/>
      <c r="T84" s="27"/>
    </row>
    <row r="85" spans="1:20" ht="15" customHeight="1" x14ac:dyDescent="0.25">
      <c r="A85" s="27"/>
      <c r="B85" s="27"/>
      <c r="C85" s="27"/>
      <c r="D85" s="27"/>
      <c r="E85" s="27"/>
      <c r="F85" s="28"/>
      <c r="G85" s="28"/>
      <c r="H85" s="27"/>
      <c r="I85" s="27"/>
      <c r="J85" s="27"/>
      <c r="K85" s="27"/>
      <c r="L85" s="28"/>
      <c r="M85" s="28"/>
      <c r="N85" s="27"/>
      <c r="O85" s="27"/>
      <c r="P85" s="28"/>
      <c r="Q85" s="27"/>
      <c r="R85" s="27"/>
      <c r="S85" s="72"/>
      <c r="T85" s="27"/>
    </row>
    <row r="86" spans="1:20" ht="15" customHeight="1" x14ac:dyDescent="0.25">
      <c r="A86" s="27"/>
      <c r="B86" s="27"/>
      <c r="C86" s="27"/>
      <c r="D86" s="27"/>
      <c r="E86" s="27"/>
      <c r="F86" s="28"/>
      <c r="G86" s="28"/>
      <c r="H86" s="27"/>
      <c r="I86" s="27"/>
      <c r="J86" s="27"/>
      <c r="K86" s="27"/>
      <c r="L86" s="28"/>
      <c r="M86" s="28"/>
      <c r="N86" s="27"/>
      <c r="O86" s="27"/>
      <c r="P86" s="28"/>
      <c r="Q86" s="27"/>
      <c r="R86" s="27"/>
      <c r="S86" s="72"/>
      <c r="T86" s="27"/>
    </row>
    <row r="87" spans="1:20" ht="15" customHeight="1" x14ac:dyDescent="0.25">
      <c r="A87" s="27"/>
      <c r="B87" s="27"/>
      <c r="C87" s="27"/>
      <c r="D87" s="27"/>
      <c r="E87" s="27"/>
      <c r="F87" s="28"/>
      <c r="G87" s="28"/>
      <c r="H87" s="27"/>
      <c r="I87" s="27"/>
      <c r="J87" s="27"/>
      <c r="K87" s="27"/>
      <c r="L87" s="28"/>
      <c r="M87" s="28"/>
      <c r="N87" s="27"/>
      <c r="O87" s="27"/>
      <c r="P87" s="28"/>
      <c r="Q87" s="27"/>
      <c r="R87" s="27"/>
      <c r="S87" s="72"/>
      <c r="T87" s="27"/>
    </row>
    <row r="88" spans="1:20" ht="15" customHeight="1" x14ac:dyDescent="0.25">
      <c r="A88" s="27"/>
      <c r="B88" s="27"/>
      <c r="C88" s="27"/>
      <c r="D88" s="27"/>
      <c r="E88" s="27"/>
      <c r="F88" s="28"/>
      <c r="G88" s="28"/>
      <c r="H88" s="27"/>
      <c r="I88" s="27"/>
      <c r="J88" s="27"/>
      <c r="K88" s="27"/>
      <c r="L88" s="28"/>
      <c r="M88" s="28"/>
      <c r="N88" s="27"/>
      <c r="O88" s="27"/>
      <c r="P88" s="28"/>
      <c r="Q88" s="27"/>
      <c r="R88" s="27"/>
      <c r="S88" s="72"/>
      <c r="T88" s="27"/>
    </row>
    <row r="89" spans="1:20" ht="15" customHeight="1" x14ac:dyDescent="0.25">
      <c r="A89" s="27"/>
      <c r="B89" s="27"/>
      <c r="C89" s="27"/>
      <c r="D89" s="27"/>
      <c r="E89" s="27"/>
      <c r="F89" s="28"/>
      <c r="G89" s="28"/>
      <c r="H89" s="27"/>
      <c r="I89" s="27"/>
      <c r="J89" s="27"/>
      <c r="K89" s="27"/>
      <c r="L89" s="28"/>
      <c r="M89" s="28"/>
      <c r="N89" s="27"/>
      <c r="O89" s="27"/>
      <c r="P89" s="28"/>
      <c r="Q89" s="27"/>
      <c r="R89" s="27"/>
      <c r="S89" s="72"/>
      <c r="T89" s="27"/>
    </row>
    <row r="90" spans="1:20" ht="15" customHeight="1" x14ac:dyDescent="0.25">
      <c r="A90" s="27"/>
      <c r="B90" s="27"/>
      <c r="C90" s="27"/>
      <c r="D90" s="27"/>
      <c r="E90" s="27"/>
      <c r="F90" s="28"/>
      <c r="G90" s="28"/>
      <c r="H90" s="27"/>
      <c r="I90" s="27"/>
      <c r="J90" s="27"/>
      <c r="K90" s="27"/>
      <c r="L90" s="28"/>
      <c r="M90" s="28"/>
      <c r="N90" s="27"/>
      <c r="O90" s="27"/>
      <c r="P90" s="28"/>
      <c r="Q90" s="27"/>
      <c r="R90" s="27"/>
      <c r="S90" s="72"/>
      <c r="T90" s="27"/>
    </row>
    <row r="91" spans="1:20" ht="15" customHeight="1" x14ac:dyDescent="0.25">
      <c r="A91" s="27"/>
      <c r="B91" s="27"/>
      <c r="C91" s="27"/>
      <c r="D91" s="27"/>
      <c r="E91" s="27"/>
      <c r="F91" s="28"/>
      <c r="G91" s="28"/>
      <c r="H91" s="27"/>
      <c r="I91" s="27"/>
      <c r="J91" s="27"/>
      <c r="K91" s="27"/>
      <c r="L91" s="28"/>
      <c r="M91" s="28"/>
      <c r="N91" s="27"/>
      <c r="O91" s="27"/>
      <c r="P91" s="28"/>
      <c r="Q91" s="27"/>
      <c r="R91" s="27"/>
      <c r="S91" s="72"/>
      <c r="T91" s="27"/>
    </row>
    <row r="92" spans="1:20" ht="15" customHeight="1" x14ac:dyDescent="0.25">
      <c r="A92" s="27"/>
      <c r="B92" s="27"/>
      <c r="C92" s="27"/>
      <c r="D92" s="27"/>
      <c r="E92" s="27"/>
      <c r="F92" s="28"/>
      <c r="G92" s="28"/>
      <c r="H92" s="27"/>
      <c r="I92" s="27"/>
      <c r="J92" s="27"/>
      <c r="K92" s="27"/>
      <c r="L92" s="28"/>
      <c r="M92" s="28"/>
      <c r="N92" s="27"/>
      <c r="O92" s="27"/>
      <c r="P92" s="28"/>
      <c r="Q92" s="27"/>
      <c r="R92" s="27"/>
      <c r="S92" s="72"/>
      <c r="T92" s="27"/>
    </row>
    <row r="93" spans="1:20" ht="15" customHeight="1" x14ac:dyDescent="0.25">
      <c r="A93" s="27"/>
      <c r="B93" s="27"/>
      <c r="C93" s="27"/>
      <c r="D93" s="27"/>
      <c r="E93" s="27"/>
      <c r="F93" s="28"/>
      <c r="G93" s="28"/>
      <c r="H93" s="27"/>
      <c r="I93" s="27"/>
      <c r="J93" s="27"/>
      <c r="K93" s="27"/>
      <c r="L93" s="28"/>
      <c r="M93" s="28"/>
      <c r="N93" s="27"/>
      <c r="O93" s="27"/>
      <c r="P93" s="28"/>
      <c r="Q93" s="27"/>
      <c r="R93" s="27"/>
      <c r="S93" s="72"/>
      <c r="T93" s="27"/>
    </row>
    <row r="94" spans="1:20" ht="15" customHeight="1" x14ac:dyDescent="0.25">
      <c r="A94" s="27"/>
      <c r="B94" s="27"/>
      <c r="C94" s="27"/>
      <c r="D94" s="27"/>
      <c r="E94" s="27"/>
      <c r="F94" s="28"/>
      <c r="G94" s="28"/>
      <c r="H94" s="27"/>
      <c r="I94" s="27"/>
      <c r="J94" s="27"/>
      <c r="K94" s="27"/>
      <c r="L94" s="28"/>
      <c r="M94" s="28"/>
      <c r="N94" s="27"/>
      <c r="O94" s="27"/>
      <c r="P94" s="28"/>
      <c r="Q94" s="27"/>
      <c r="R94" s="27"/>
      <c r="S94" s="72"/>
      <c r="T94" s="27"/>
    </row>
    <row r="95" spans="1:20" ht="15" customHeight="1" x14ac:dyDescent="0.25">
      <c r="A95" s="27"/>
      <c r="B95" s="27"/>
      <c r="C95" s="27"/>
      <c r="D95" s="27"/>
      <c r="E95" s="27"/>
      <c r="F95" s="28"/>
      <c r="G95" s="28"/>
      <c r="H95" s="27"/>
      <c r="I95" s="27"/>
      <c r="J95" s="27"/>
      <c r="K95" s="27"/>
      <c r="L95" s="28"/>
      <c r="M95" s="28"/>
      <c r="N95" s="27"/>
      <c r="O95" s="27"/>
      <c r="P95" s="28"/>
      <c r="Q95" s="27"/>
      <c r="R95" s="27"/>
      <c r="S95" s="72"/>
      <c r="T95" s="27"/>
    </row>
    <row r="96" spans="1:20" ht="15" customHeight="1" x14ac:dyDescent="0.25">
      <c r="A96" s="27"/>
      <c r="B96" s="27"/>
      <c r="C96" s="27"/>
      <c r="D96" s="27"/>
      <c r="E96" s="27"/>
      <c r="F96" s="28"/>
      <c r="G96" s="28"/>
      <c r="H96" s="27"/>
      <c r="I96" s="27"/>
      <c r="J96" s="27"/>
      <c r="K96" s="27"/>
      <c r="L96" s="28"/>
      <c r="M96" s="28"/>
      <c r="N96" s="27"/>
      <c r="O96" s="27"/>
      <c r="P96" s="28"/>
      <c r="Q96" s="27"/>
      <c r="R96" s="27"/>
      <c r="S96" s="72"/>
      <c r="T96" s="27"/>
    </row>
    <row r="97" spans="1:20" ht="15" customHeight="1" x14ac:dyDescent="0.25">
      <c r="A97" s="27"/>
      <c r="B97" s="27"/>
      <c r="C97" s="27"/>
      <c r="D97" s="27"/>
      <c r="E97" s="27"/>
      <c r="F97" s="28"/>
      <c r="G97" s="28"/>
      <c r="H97" s="27"/>
      <c r="I97" s="27"/>
      <c r="J97" s="27"/>
      <c r="K97" s="27"/>
      <c r="L97" s="28"/>
      <c r="M97" s="28"/>
      <c r="N97" s="27"/>
      <c r="O97" s="27"/>
      <c r="P97" s="28"/>
      <c r="Q97" s="27"/>
      <c r="R97" s="27"/>
      <c r="S97" s="72"/>
      <c r="T97" s="27"/>
    </row>
    <row r="98" spans="1:20" ht="15" customHeight="1" x14ac:dyDescent="0.25">
      <c r="A98" s="27"/>
      <c r="B98" s="27"/>
      <c r="C98" s="27"/>
      <c r="D98" s="27"/>
      <c r="E98" s="27"/>
      <c r="F98" s="28"/>
      <c r="G98" s="28"/>
      <c r="H98" s="27"/>
      <c r="I98" s="27"/>
      <c r="J98" s="27"/>
      <c r="K98" s="27"/>
      <c r="L98" s="28"/>
      <c r="M98" s="28"/>
      <c r="N98" s="27"/>
      <c r="O98" s="27"/>
      <c r="P98" s="28"/>
      <c r="Q98" s="27"/>
      <c r="R98" s="27"/>
      <c r="S98" s="72"/>
      <c r="T98" s="27"/>
    </row>
    <row r="99" spans="1:20" ht="15" customHeight="1" x14ac:dyDescent="0.25">
      <c r="A99" s="27"/>
      <c r="B99" s="27"/>
      <c r="C99" s="27"/>
      <c r="D99" s="27"/>
      <c r="E99" s="27"/>
      <c r="F99" s="28"/>
      <c r="G99" s="28"/>
      <c r="H99" s="27"/>
      <c r="I99" s="27"/>
      <c r="J99" s="27"/>
      <c r="K99" s="27"/>
      <c r="L99" s="28"/>
      <c r="M99" s="28"/>
      <c r="N99" s="27"/>
      <c r="O99" s="27"/>
      <c r="P99" s="28"/>
      <c r="Q99" s="27"/>
      <c r="R99" s="27"/>
      <c r="S99" s="72"/>
      <c r="T99" s="27"/>
    </row>
    <row r="100" spans="1:20" ht="15" customHeight="1" x14ac:dyDescent="0.25">
      <c r="A100" s="27"/>
      <c r="B100" s="27"/>
      <c r="C100" s="27"/>
      <c r="D100" s="27"/>
      <c r="E100" s="27"/>
      <c r="F100" s="28"/>
      <c r="G100" s="28"/>
      <c r="H100" s="27"/>
      <c r="I100" s="27"/>
      <c r="J100" s="27"/>
      <c r="K100" s="27"/>
      <c r="L100" s="28"/>
      <c r="M100" s="28"/>
      <c r="N100" s="27"/>
      <c r="O100" s="27"/>
      <c r="P100" s="28"/>
      <c r="Q100" s="27"/>
      <c r="R100" s="27"/>
      <c r="S100" s="72"/>
      <c r="T100" s="27"/>
    </row>
    <row r="101" spans="1:20" ht="15" customHeight="1" x14ac:dyDescent="0.25">
      <c r="A101" s="27"/>
      <c r="B101" s="27"/>
      <c r="C101" s="27"/>
      <c r="D101" s="27"/>
      <c r="E101" s="27"/>
      <c r="F101" s="28"/>
      <c r="G101" s="28"/>
      <c r="H101" s="27"/>
      <c r="I101" s="27"/>
      <c r="J101" s="27"/>
      <c r="K101" s="27"/>
      <c r="L101" s="28"/>
      <c r="M101" s="28"/>
      <c r="N101" s="27"/>
      <c r="O101" s="27"/>
      <c r="P101" s="28"/>
      <c r="Q101" s="27"/>
      <c r="R101" s="27"/>
      <c r="S101" s="72"/>
      <c r="T101" s="27"/>
    </row>
    <row r="102" spans="1:20" ht="15" customHeight="1" x14ac:dyDescent="0.25">
      <c r="A102" s="27"/>
      <c r="B102" s="27"/>
      <c r="C102" s="27"/>
      <c r="D102" s="27"/>
      <c r="E102" s="27"/>
      <c r="F102" s="28"/>
      <c r="G102" s="28"/>
      <c r="H102" s="27"/>
      <c r="I102" s="27"/>
      <c r="J102" s="27"/>
      <c r="K102" s="27"/>
      <c r="L102" s="28"/>
      <c r="M102" s="28"/>
      <c r="N102" s="27"/>
      <c r="O102" s="27"/>
      <c r="P102" s="28"/>
      <c r="Q102" s="27"/>
      <c r="R102" s="27"/>
      <c r="S102" s="72"/>
      <c r="T102" s="27"/>
    </row>
    <row r="103" spans="1:20" ht="15" customHeight="1" x14ac:dyDescent="0.25">
      <c r="A103" s="27"/>
      <c r="B103" s="27"/>
      <c r="C103" s="27"/>
      <c r="D103" s="27"/>
      <c r="E103" s="27"/>
      <c r="F103" s="28"/>
      <c r="G103" s="28"/>
      <c r="H103" s="27"/>
      <c r="I103" s="27"/>
      <c r="J103" s="27"/>
      <c r="K103" s="27"/>
      <c r="L103" s="28"/>
      <c r="M103" s="28"/>
      <c r="N103" s="27"/>
      <c r="O103" s="27"/>
      <c r="P103" s="28"/>
      <c r="Q103" s="27"/>
      <c r="R103" s="27"/>
      <c r="S103" s="72"/>
      <c r="T103" s="27"/>
    </row>
    <row r="104" spans="1:20" ht="15" customHeight="1" x14ac:dyDescent="0.25">
      <c r="A104" s="27"/>
      <c r="B104" s="27"/>
      <c r="C104" s="27"/>
      <c r="D104" s="27"/>
      <c r="E104" s="27"/>
      <c r="F104" s="28"/>
      <c r="G104" s="28"/>
      <c r="H104" s="27"/>
      <c r="I104" s="27"/>
      <c r="J104" s="27"/>
      <c r="K104" s="27"/>
      <c r="L104" s="28"/>
      <c r="M104" s="28"/>
      <c r="N104" s="27"/>
      <c r="O104" s="27"/>
      <c r="P104" s="28"/>
      <c r="Q104" s="27"/>
      <c r="R104" s="27"/>
      <c r="S104" s="72"/>
      <c r="T104" s="27"/>
    </row>
    <row r="105" spans="1:20" ht="15" customHeight="1" x14ac:dyDescent="0.25">
      <c r="A105" s="27"/>
      <c r="B105" s="27"/>
      <c r="C105" s="27"/>
      <c r="D105" s="27"/>
      <c r="E105" s="27"/>
      <c r="F105" s="28"/>
      <c r="G105" s="28"/>
      <c r="H105" s="27"/>
      <c r="I105" s="27"/>
      <c r="J105" s="27"/>
      <c r="K105" s="27"/>
      <c r="L105" s="28"/>
      <c r="M105" s="28"/>
      <c r="N105" s="27"/>
      <c r="O105" s="27"/>
      <c r="P105" s="28"/>
      <c r="Q105" s="27"/>
      <c r="R105" s="27"/>
      <c r="S105" s="72"/>
      <c r="T105" s="27"/>
    </row>
    <row r="106" spans="1:20" ht="15" customHeight="1" x14ac:dyDescent="0.25">
      <c r="A106" s="27"/>
      <c r="B106" s="27"/>
      <c r="C106" s="27"/>
      <c r="D106" s="27"/>
      <c r="E106" s="27"/>
      <c r="F106" s="28"/>
      <c r="G106" s="28"/>
      <c r="H106" s="27"/>
      <c r="I106" s="27"/>
      <c r="J106" s="27"/>
      <c r="K106" s="27"/>
      <c r="L106" s="28"/>
      <c r="M106" s="28"/>
      <c r="N106" s="27"/>
      <c r="O106" s="27"/>
      <c r="P106" s="28"/>
      <c r="Q106" s="27"/>
      <c r="R106" s="27"/>
      <c r="S106" s="72"/>
      <c r="T106" s="27"/>
    </row>
    <row r="107" spans="1:20" ht="15" customHeight="1" x14ac:dyDescent="0.25">
      <c r="A107" s="27"/>
      <c r="B107" s="27"/>
      <c r="C107" s="27"/>
      <c r="D107" s="27"/>
      <c r="E107" s="27"/>
      <c r="F107" s="28"/>
      <c r="G107" s="28"/>
      <c r="H107" s="27"/>
      <c r="I107" s="27"/>
      <c r="J107" s="27"/>
      <c r="K107" s="27"/>
      <c r="L107" s="28"/>
      <c r="M107" s="28"/>
      <c r="N107" s="27"/>
      <c r="O107" s="27"/>
      <c r="P107" s="28"/>
      <c r="Q107" s="27"/>
      <c r="R107" s="27"/>
      <c r="S107" s="72"/>
      <c r="T107" s="27"/>
    </row>
    <row r="108" spans="1:20" ht="15" customHeight="1" x14ac:dyDescent="0.25">
      <c r="A108" s="27"/>
      <c r="B108" s="27"/>
      <c r="C108" s="27"/>
      <c r="D108" s="27"/>
      <c r="E108" s="27"/>
      <c r="F108" s="28"/>
      <c r="G108" s="28"/>
      <c r="H108" s="27"/>
      <c r="I108" s="27"/>
      <c r="J108" s="27"/>
      <c r="K108" s="27"/>
      <c r="L108" s="28"/>
      <c r="M108" s="28"/>
      <c r="N108" s="27"/>
      <c r="O108" s="27"/>
      <c r="P108" s="28"/>
      <c r="Q108" s="27"/>
      <c r="R108" s="27"/>
      <c r="S108" s="72"/>
      <c r="T108" s="27"/>
    </row>
    <row r="109" spans="1:20" ht="15" customHeight="1" x14ac:dyDescent="0.25">
      <c r="A109" s="27"/>
      <c r="B109" s="27"/>
      <c r="C109" s="27"/>
      <c r="D109" s="27"/>
      <c r="E109" s="27"/>
      <c r="F109" s="28"/>
      <c r="G109" s="28"/>
      <c r="H109" s="27"/>
      <c r="I109" s="27"/>
      <c r="J109" s="27"/>
      <c r="K109" s="27"/>
      <c r="L109" s="28"/>
      <c r="M109" s="28"/>
      <c r="N109" s="27"/>
      <c r="O109" s="27"/>
      <c r="P109" s="28"/>
      <c r="Q109" s="27"/>
      <c r="R109" s="27"/>
      <c r="S109" s="72"/>
      <c r="T109" s="27"/>
    </row>
    <row r="110" spans="1:20" ht="15" customHeight="1" x14ac:dyDescent="0.25">
      <c r="A110" s="27"/>
      <c r="B110" s="27"/>
      <c r="C110" s="27"/>
      <c r="D110" s="27"/>
      <c r="E110" s="27"/>
      <c r="F110" s="28"/>
      <c r="G110" s="28"/>
      <c r="H110" s="27"/>
      <c r="I110" s="27"/>
      <c r="J110" s="27"/>
      <c r="K110" s="27"/>
      <c r="L110" s="28"/>
      <c r="M110" s="28"/>
      <c r="N110" s="27"/>
      <c r="O110" s="27"/>
      <c r="P110" s="28"/>
      <c r="Q110" s="27"/>
      <c r="R110" s="27"/>
      <c r="S110" s="72"/>
      <c r="T110" s="27"/>
    </row>
    <row r="111" spans="1:20" ht="15" customHeight="1" x14ac:dyDescent="0.25">
      <c r="A111" s="27"/>
      <c r="B111" s="27"/>
      <c r="C111" s="27"/>
      <c r="D111" s="27"/>
      <c r="E111" s="27"/>
      <c r="F111" s="28"/>
      <c r="G111" s="28"/>
      <c r="H111" s="27"/>
      <c r="I111" s="27"/>
      <c r="J111" s="27"/>
      <c r="K111" s="27"/>
      <c r="L111" s="28"/>
      <c r="M111" s="28"/>
      <c r="N111" s="27"/>
      <c r="O111" s="27"/>
      <c r="P111" s="28"/>
      <c r="Q111" s="27"/>
      <c r="R111" s="27"/>
      <c r="S111" s="72"/>
      <c r="T111" s="27"/>
    </row>
    <row r="112" spans="1:20" ht="15" customHeight="1" x14ac:dyDescent="0.25">
      <c r="A112" s="27"/>
      <c r="B112" s="27"/>
      <c r="C112" s="27"/>
      <c r="D112" s="27"/>
      <c r="E112" s="27"/>
      <c r="F112" s="28"/>
      <c r="G112" s="28"/>
      <c r="H112" s="27"/>
      <c r="I112" s="27"/>
      <c r="J112" s="27"/>
      <c r="K112" s="27"/>
      <c r="L112" s="28"/>
      <c r="M112" s="28"/>
      <c r="N112" s="27"/>
      <c r="O112" s="27"/>
      <c r="P112" s="28"/>
      <c r="Q112" s="27"/>
      <c r="R112" s="27"/>
      <c r="S112" s="72"/>
      <c r="T112" s="27"/>
    </row>
    <row r="113" spans="1:20" ht="15" customHeight="1" x14ac:dyDescent="0.25">
      <c r="A113" s="27"/>
      <c r="B113" s="27"/>
      <c r="C113" s="27"/>
      <c r="D113" s="27"/>
      <c r="E113" s="27"/>
      <c r="F113" s="28"/>
      <c r="G113" s="28"/>
      <c r="H113" s="27"/>
      <c r="I113" s="27"/>
      <c r="J113" s="27"/>
      <c r="K113" s="27"/>
      <c r="L113" s="28"/>
      <c r="M113" s="28"/>
      <c r="N113" s="27"/>
      <c r="O113" s="27"/>
      <c r="P113" s="28"/>
      <c r="Q113" s="27"/>
      <c r="R113" s="27"/>
      <c r="S113" s="72"/>
      <c r="T113" s="27"/>
    </row>
    <row r="114" spans="1:20" ht="15" customHeight="1" x14ac:dyDescent="0.25">
      <c r="A114" s="27"/>
      <c r="B114" s="27"/>
      <c r="C114" s="27"/>
      <c r="D114" s="27"/>
      <c r="E114" s="27"/>
      <c r="F114" s="28"/>
      <c r="G114" s="28"/>
      <c r="H114" s="27"/>
      <c r="I114" s="27"/>
      <c r="J114" s="27"/>
      <c r="K114" s="27"/>
      <c r="L114" s="28"/>
      <c r="M114" s="28"/>
      <c r="N114" s="27"/>
      <c r="O114" s="27"/>
      <c r="P114" s="28"/>
      <c r="Q114" s="27"/>
      <c r="R114" s="27"/>
      <c r="S114" s="72"/>
      <c r="T114" s="27"/>
    </row>
    <row r="115" spans="1:20" ht="15" customHeight="1" x14ac:dyDescent="0.25">
      <c r="A115" s="27"/>
      <c r="B115" s="27"/>
      <c r="C115" s="27"/>
      <c r="D115" s="27"/>
      <c r="E115" s="27"/>
      <c r="F115" s="28"/>
      <c r="G115" s="28"/>
      <c r="H115" s="27"/>
      <c r="I115" s="27"/>
      <c r="J115" s="27"/>
      <c r="K115" s="27"/>
      <c r="L115" s="28"/>
      <c r="M115" s="28"/>
      <c r="N115" s="27"/>
      <c r="O115" s="27"/>
      <c r="P115" s="28"/>
      <c r="Q115" s="27"/>
      <c r="R115" s="27"/>
      <c r="S115" s="72"/>
      <c r="T115" s="27"/>
    </row>
    <row r="116" spans="1:20" ht="15" customHeight="1" x14ac:dyDescent="0.25">
      <c r="A116" s="27"/>
      <c r="B116" s="27"/>
      <c r="C116" s="27"/>
      <c r="D116" s="27"/>
      <c r="E116" s="27"/>
      <c r="F116" s="28"/>
      <c r="G116" s="28"/>
      <c r="H116" s="27"/>
      <c r="I116" s="27"/>
      <c r="J116" s="27"/>
      <c r="K116" s="27"/>
      <c r="L116" s="28"/>
      <c r="M116" s="28"/>
      <c r="N116" s="27"/>
      <c r="O116" s="27"/>
      <c r="P116" s="28"/>
      <c r="Q116" s="27"/>
      <c r="R116" s="27"/>
      <c r="S116" s="72"/>
      <c r="T116" s="27"/>
    </row>
    <row r="117" spans="1:20" ht="15" customHeight="1" x14ac:dyDescent="0.25">
      <c r="A117" s="27"/>
      <c r="B117" s="27"/>
      <c r="C117" s="27"/>
      <c r="D117" s="27"/>
      <c r="E117" s="27"/>
      <c r="F117" s="28"/>
      <c r="G117" s="28"/>
      <c r="H117" s="27"/>
      <c r="I117" s="27"/>
      <c r="J117" s="27"/>
      <c r="K117" s="27"/>
      <c r="L117" s="28"/>
      <c r="M117" s="28"/>
      <c r="N117" s="27"/>
      <c r="O117" s="27"/>
      <c r="P117" s="28"/>
      <c r="Q117" s="27"/>
      <c r="R117" s="27"/>
      <c r="S117" s="72"/>
      <c r="T117" s="27"/>
    </row>
    <row r="118" spans="1:20" ht="15" customHeight="1" x14ac:dyDescent="0.25">
      <c r="A118" s="27"/>
      <c r="B118" s="27"/>
      <c r="C118" s="27"/>
      <c r="D118" s="27"/>
      <c r="E118" s="27"/>
      <c r="F118" s="28"/>
      <c r="G118" s="28"/>
      <c r="H118" s="27"/>
      <c r="I118" s="27"/>
      <c r="J118" s="27"/>
      <c r="K118" s="27"/>
      <c r="L118" s="28"/>
      <c r="M118" s="28"/>
      <c r="N118" s="27"/>
      <c r="O118" s="27"/>
      <c r="P118" s="28"/>
      <c r="Q118" s="27"/>
      <c r="R118" s="27"/>
      <c r="S118" s="72"/>
      <c r="T118" s="27"/>
    </row>
    <row r="119" spans="1:20" ht="15" customHeight="1" x14ac:dyDescent="0.25">
      <c r="A119" s="27"/>
      <c r="B119" s="27"/>
      <c r="C119" s="27"/>
      <c r="D119" s="27"/>
      <c r="E119" s="27"/>
      <c r="F119" s="28"/>
      <c r="G119" s="28"/>
      <c r="H119" s="27"/>
      <c r="I119" s="27"/>
      <c r="J119" s="27"/>
      <c r="K119" s="27"/>
      <c r="L119" s="28"/>
      <c r="M119" s="28"/>
      <c r="N119" s="27"/>
      <c r="O119" s="27"/>
      <c r="P119" s="28"/>
      <c r="Q119" s="27"/>
      <c r="R119" s="27"/>
      <c r="S119" s="72"/>
      <c r="T119" s="27"/>
    </row>
    <row r="120" spans="1:20" ht="15" customHeight="1" x14ac:dyDescent="0.25">
      <c r="A120" s="27"/>
      <c r="B120" s="27"/>
      <c r="C120" s="27"/>
      <c r="D120" s="27"/>
      <c r="E120" s="27"/>
      <c r="F120" s="28"/>
      <c r="G120" s="28"/>
      <c r="H120" s="27"/>
      <c r="I120" s="27"/>
      <c r="J120" s="27"/>
      <c r="K120" s="27"/>
      <c r="L120" s="28"/>
      <c r="M120" s="28"/>
      <c r="N120" s="27"/>
      <c r="O120" s="27"/>
      <c r="P120" s="28"/>
      <c r="Q120" s="27"/>
      <c r="R120" s="27"/>
      <c r="S120" s="72"/>
      <c r="T120" s="27"/>
    </row>
    <row r="121" spans="1:20" ht="15" customHeight="1" x14ac:dyDescent="0.25">
      <c r="A121" s="27"/>
      <c r="B121" s="27"/>
      <c r="C121" s="27"/>
      <c r="D121" s="27"/>
      <c r="E121" s="27"/>
      <c r="F121" s="28"/>
      <c r="G121" s="28"/>
      <c r="H121" s="27"/>
      <c r="I121" s="27"/>
      <c r="J121" s="27"/>
      <c r="K121" s="27"/>
      <c r="L121" s="28"/>
      <c r="M121" s="28"/>
      <c r="N121" s="27"/>
      <c r="O121" s="27"/>
      <c r="P121" s="28"/>
      <c r="Q121" s="27"/>
      <c r="R121" s="27"/>
      <c r="S121" s="72"/>
      <c r="T121" s="27"/>
    </row>
    <row r="122" spans="1:20" ht="15" customHeight="1" x14ac:dyDescent="0.25">
      <c r="A122" s="27"/>
      <c r="B122" s="27"/>
      <c r="C122" s="27"/>
      <c r="D122" s="27"/>
      <c r="E122" s="27"/>
      <c r="F122" s="28"/>
      <c r="G122" s="28"/>
      <c r="H122" s="27"/>
      <c r="I122" s="27"/>
      <c r="J122" s="27"/>
      <c r="K122" s="27"/>
      <c r="L122" s="28"/>
      <c r="M122" s="28"/>
      <c r="N122" s="27"/>
      <c r="O122" s="27"/>
      <c r="P122" s="28"/>
      <c r="Q122" s="27"/>
      <c r="R122" s="27"/>
      <c r="S122" s="72"/>
      <c r="T122" s="27"/>
    </row>
    <row r="123" spans="1:20" ht="15" customHeight="1" x14ac:dyDescent="0.25">
      <c r="A123" s="27"/>
      <c r="B123" s="27"/>
      <c r="C123" s="27"/>
      <c r="D123" s="27"/>
      <c r="E123" s="27"/>
      <c r="F123" s="28"/>
      <c r="G123" s="28"/>
      <c r="H123" s="27"/>
      <c r="I123" s="27"/>
      <c r="J123" s="27"/>
      <c r="K123" s="27"/>
      <c r="L123" s="28"/>
      <c r="M123" s="28"/>
      <c r="N123" s="27"/>
      <c r="O123" s="27"/>
      <c r="P123" s="28"/>
      <c r="Q123" s="27"/>
      <c r="R123" s="27"/>
      <c r="S123" s="72"/>
      <c r="T123" s="27"/>
    </row>
    <row r="124" spans="1:20" ht="15" customHeight="1" x14ac:dyDescent="0.25">
      <c r="A124" s="27"/>
      <c r="B124" s="27"/>
      <c r="C124" s="27"/>
      <c r="D124" s="27"/>
      <c r="E124" s="27"/>
      <c r="F124" s="28"/>
      <c r="G124" s="28"/>
      <c r="H124" s="27"/>
      <c r="I124" s="27"/>
      <c r="J124" s="27"/>
      <c r="K124" s="27"/>
      <c r="L124" s="28"/>
      <c r="M124" s="28"/>
      <c r="N124" s="27"/>
      <c r="O124" s="27"/>
      <c r="P124" s="28"/>
      <c r="Q124" s="27"/>
      <c r="R124" s="27"/>
      <c r="S124" s="72"/>
      <c r="T124" s="27"/>
    </row>
    <row r="125" spans="1:20" ht="15" customHeight="1" x14ac:dyDescent="0.25">
      <c r="A125" s="27"/>
      <c r="B125" s="27"/>
      <c r="C125" s="27"/>
      <c r="D125" s="27"/>
      <c r="E125" s="27"/>
      <c r="F125" s="28"/>
      <c r="G125" s="28"/>
      <c r="H125" s="27"/>
      <c r="I125" s="27"/>
      <c r="J125" s="27"/>
      <c r="K125" s="27"/>
      <c r="L125" s="28"/>
      <c r="M125" s="28"/>
      <c r="N125" s="27"/>
      <c r="O125" s="27"/>
      <c r="P125" s="28"/>
      <c r="Q125" s="27"/>
      <c r="R125" s="27"/>
      <c r="S125" s="72"/>
      <c r="T125" s="27"/>
    </row>
    <row r="126" spans="1:20" ht="15" customHeight="1" x14ac:dyDescent="0.25">
      <c r="A126" s="27"/>
      <c r="B126" s="27"/>
      <c r="C126" s="27"/>
      <c r="D126" s="27"/>
      <c r="E126" s="27"/>
      <c r="F126" s="28"/>
      <c r="G126" s="28"/>
      <c r="H126" s="27"/>
      <c r="I126" s="27"/>
      <c r="J126" s="27"/>
      <c r="K126" s="27"/>
      <c r="L126" s="28"/>
      <c r="M126" s="28"/>
      <c r="N126" s="27"/>
      <c r="O126" s="27"/>
      <c r="P126" s="28"/>
      <c r="Q126" s="27"/>
      <c r="R126" s="27"/>
      <c r="S126" s="72"/>
      <c r="T126" s="27"/>
    </row>
    <row r="127" spans="1:20" ht="15" customHeight="1" x14ac:dyDescent="0.25">
      <c r="A127" s="27"/>
      <c r="B127" s="27"/>
      <c r="C127" s="27"/>
      <c r="D127" s="27"/>
      <c r="E127" s="27"/>
      <c r="F127" s="28"/>
      <c r="G127" s="28"/>
      <c r="H127" s="27"/>
      <c r="I127" s="27"/>
      <c r="J127" s="27"/>
      <c r="K127" s="27"/>
      <c r="L127" s="28"/>
      <c r="M127" s="28"/>
      <c r="N127" s="27"/>
      <c r="O127" s="27"/>
      <c r="P127" s="28"/>
      <c r="Q127" s="27"/>
      <c r="R127" s="27"/>
      <c r="S127" s="72"/>
      <c r="T127" s="27"/>
    </row>
    <row r="128" spans="1:20" ht="15" customHeight="1" x14ac:dyDescent="0.25">
      <c r="A128" s="27"/>
      <c r="B128" s="27"/>
      <c r="C128" s="27"/>
      <c r="D128" s="27"/>
      <c r="E128" s="27"/>
      <c r="F128" s="28"/>
      <c r="G128" s="28"/>
      <c r="H128" s="27"/>
      <c r="I128" s="27"/>
      <c r="J128" s="27"/>
      <c r="K128" s="27"/>
      <c r="L128" s="28"/>
      <c r="M128" s="28"/>
      <c r="N128" s="27"/>
      <c r="O128" s="27"/>
      <c r="P128" s="28"/>
      <c r="Q128" s="27"/>
      <c r="R128" s="27"/>
      <c r="S128" s="72"/>
      <c r="T128" s="27"/>
    </row>
    <row r="129" spans="1:20" ht="15" customHeight="1" x14ac:dyDescent="0.25">
      <c r="A129" s="27"/>
      <c r="B129" s="27"/>
      <c r="C129" s="27"/>
      <c r="D129" s="27"/>
      <c r="E129" s="27"/>
      <c r="F129" s="28"/>
      <c r="G129" s="28"/>
      <c r="H129" s="27"/>
      <c r="I129" s="27"/>
      <c r="J129" s="27"/>
      <c r="K129" s="27"/>
      <c r="L129" s="28"/>
      <c r="M129" s="28"/>
      <c r="N129" s="27"/>
      <c r="O129" s="27"/>
      <c r="P129" s="28"/>
      <c r="Q129" s="27"/>
      <c r="R129" s="27"/>
      <c r="S129" s="72"/>
      <c r="T129" s="27"/>
    </row>
    <row r="130" spans="1:20" ht="15" customHeight="1" x14ac:dyDescent="0.25">
      <c r="A130" s="27"/>
      <c r="B130" s="27"/>
      <c r="C130" s="27"/>
      <c r="D130" s="27"/>
      <c r="E130" s="27"/>
      <c r="F130" s="28"/>
      <c r="G130" s="28"/>
      <c r="H130" s="27"/>
      <c r="I130" s="27"/>
      <c r="J130" s="27"/>
      <c r="K130" s="27"/>
      <c r="L130" s="28"/>
      <c r="M130" s="28"/>
      <c r="N130" s="27"/>
      <c r="O130" s="27"/>
      <c r="P130" s="28"/>
      <c r="Q130" s="27"/>
      <c r="R130" s="27"/>
      <c r="S130" s="72"/>
      <c r="T130" s="27"/>
    </row>
    <row r="131" spans="1:20" ht="15" customHeight="1" x14ac:dyDescent="0.25">
      <c r="A131" s="27"/>
      <c r="B131" s="27"/>
      <c r="C131" s="27"/>
      <c r="D131" s="27"/>
      <c r="E131" s="27"/>
      <c r="F131" s="28"/>
      <c r="G131" s="28"/>
      <c r="H131" s="27"/>
      <c r="I131" s="27"/>
      <c r="J131" s="27"/>
      <c r="K131" s="27"/>
      <c r="L131" s="28"/>
      <c r="M131" s="28"/>
      <c r="N131" s="27"/>
      <c r="O131" s="27"/>
      <c r="P131" s="28"/>
      <c r="Q131" s="27"/>
      <c r="R131" s="27"/>
      <c r="S131" s="72"/>
      <c r="T131" s="27"/>
    </row>
    <row r="132" spans="1:20" ht="15" customHeight="1" x14ac:dyDescent="0.25">
      <c r="A132" s="27"/>
      <c r="B132" s="27"/>
      <c r="C132" s="27"/>
      <c r="D132" s="27"/>
      <c r="E132" s="27"/>
      <c r="F132" s="28"/>
      <c r="G132" s="28"/>
      <c r="H132" s="27"/>
      <c r="I132" s="27"/>
      <c r="J132" s="27"/>
      <c r="K132" s="27"/>
      <c r="L132" s="28"/>
      <c r="M132" s="28"/>
      <c r="N132" s="27"/>
      <c r="O132" s="27"/>
      <c r="P132" s="28"/>
      <c r="Q132" s="27"/>
      <c r="R132" s="27"/>
      <c r="S132" s="72"/>
      <c r="T132" s="27"/>
    </row>
    <row r="133" spans="1:20" ht="15" customHeight="1" x14ac:dyDescent="0.25">
      <c r="A133" s="27"/>
      <c r="B133" s="27"/>
      <c r="C133" s="27"/>
      <c r="D133" s="27"/>
      <c r="E133" s="27"/>
      <c r="F133" s="28"/>
      <c r="G133" s="28"/>
      <c r="H133" s="27"/>
      <c r="I133" s="27"/>
      <c r="J133" s="27"/>
      <c r="K133" s="27"/>
      <c r="L133" s="28"/>
      <c r="M133" s="28"/>
      <c r="N133" s="27"/>
      <c r="O133" s="27"/>
      <c r="P133" s="28"/>
      <c r="Q133" s="27"/>
      <c r="R133" s="27"/>
      <c r="S133" s="72"/>
      <c r="T133" s="27"/>
    </row>
    <row r="134" spans="1:20" ht="15" customHeight="1" x14ac:dyDescent="0.25">
      <c r="A134" s="27"/>
      <c r="B134" s="27"/>
      <c r="C134" s="27"/>
      <c r="D134" s="27"/>
      <c r="E134" s="27"/>
      <c r="F134" s="28"/>
      <c r="G134" s="28"/>
      <c r="H134" s="27"/>
      <c r="I134" s="27"/>
      <c r="J134" s="27"/>
      <c r="K134" s="27"/>
      <c r="L134" s="28"/>
      <c r="M134" s="28"/>
      <c r="N134" s="27"/>
      <c r="O134" s="27"/>
      <c r="P134" s="28"/>
      <c r="Q134" s="27"/>
      <c r="R134" s="27"/>
      <c r="S134" s="72"/>
      <c r="T134" s="27"/>
    </row>
    <row r="135" spans="1:20" ht="15" customHeight="1" x14ac:dyDescent="0.25">
      <c r="A135" s="27"/>
      <c r="B135" s="27"/>
      <c r="C135" s="27"/>
      <c r="D135" s="27"/>
      <c r="E135" s="27"/>
      <c r="F135" s="28"/>
      <c r="G135" s="28"/>
      <c r="H135" s="27"/>
      <c r="I135" s="27"/>
      <c r="J135" s="27"/>
      <c r="K135" s="27"/>
      <c r="L135" s="28"/>
      <c r="M135" s="28"/>
      <c r="N135" s="27"/>
      <c r="O135" s="27"/>
      <c r="P135" s="28"/>
      <c r="Q135" s="27"/>
      <c r="R135" s="27"/>
      <c r="S135" s="72"/>
      <c r="T135" s="27"/>
    </row>
    <row r="136" spans="1:20" ht="15" customHeight="1" x14ac:dyDescent="0.25">
      <c r="A136" s="27"/>
      <c r="B136" s="27"/>
      <c r="C136" s="27"/>
      <c r="D136" s="27"/>
      <c r="E136" s="27"/>
      <c r="F136" s="28"/>
      <c r="G136" s="28"/>
      <c r="H136" s="27"/>
      <c r="I136" s="27"/>
      <c r="J136" s="27"/>
      <c r="K136" s="27"/>
      <c r="L136" s="28"/>
      <c r="M136" s="28"/>
      <c r="N136" s="27"/>
      <c r="O136" s="27"/>
      <c r="P136" s="28"/>
      <c r="Q136" s="27"/>
      <c r="R136" s="27"/>
      <c r="S136" s="72"/>
      <c r="T136" s="27"/>
    </row>
    <row r="137" spans="1:20" ht="15" customHeight="1" x14ac:dyDescent="0.25">
      <c r="A137" s="27"/>
      <c r="B137" s="27"/>
      <c r="C137" s="27"/>
      <c r="D137" s="27"/>
      <c r="E137" s="27"/>
      <c r="F137" s="28"/>
      <c r="G137" s="28"/>
      <c r="H137" s="27"/>
      <c r="I137" s="27"/>
      <c r="J137" s="27"/>
      <c r="K137" s="27"/>
      <c r="L137" s="28"/>
      <c r="M137" s="28"/>
      <c r="N137" s="27"/>
      <c r="O137" s="27"/>
      <c r="P137" s="28"/>
      <c r="Q137" s="27"/>
      <c r="R137" s="27"/>
      <c r="S137" s="72"/>
      <c r="T137" s="27"/>
    </row>
    <row r="138" spans="1:20" ht="15" customHeight="1" x14ac:dyDescent="0.25">
      <c r="A138" s="27"/>
      <c r="B138" s="27"/>
      <c r="C138" s="27"/>
      <c r="D138" s="27"/>
      <c r="E138" s="27"/>
      <c r="F138" s="28"/>
      <c r="G138" s="28"/>
      <c r="H138" s="27"/>
      <c r="I138" s="27"/>
      <c r="J138" s="27"/>
      <c r="K138" s="27"/>
      <c r="L138" s="28"/>
      <c r="M138" s="28"/>
      <c r="N138" s="27"/>
      <c r="O138" s="27"/>
      <c r="P138" s="28"/>
      <c r="Q138" s="27"/>
      <c r="R138" s="27"/>
      <c r="S138" s="72"/>
      <c r="T138" s="27"/>
    </row>
    <row r="139" spans="1:20" ht="15" customHeight="1" x14ac:dyDescent="0.25">
      <c r="A139" s="27"/>
      <c r="B139" s="27"/>
      <c r="C139" s="27"/>
      <c r="D139" s="27"/>
      <c r="E139" s="27"/>
      <c r="F139" s="28"/>
      <c r="G139" s="28"/>
      <c r="H139" s="27"/>
      <c r="I139" s="27"/>
      <c r="J139" s="27"/>
      <c r="K139" s="27"/>
      <c r="L139" s="28"/>
      <c r="M139" s="28"/>
      <c r="N139" s="27"/>
      <c r="O139" s="27"/>
      <c r="P139" s="28"/>
      <c r="Q139" s="27"/>
      <c r="R139" s="27"/>
      <c r="S139" s="72"/>
      <c r="T139" s="27"/>
    </row>
    <row r="140" spans="1:20" ht="15" customHeight="1" x14ac:dyDescent="0.25">
      <c r="A140" s="27"/>
      <c r="B140" s="27"/>
      <c r="C140" s="27"/>
      <c r="D140" s="27"/>
      <c r="E140" s="27"/>
      <c r="F140" s="28"/>
      <c r="G140" s="28"/>
      <c r="H140" s="27"/>
      <c r="I140" s="27"/>
      <c r="J140" s="27"/>
      <c r="K140" s="27"/>
      <c r="L140" s="28"/>
      <c r="M140" s="28"/>
      <c r="N140" s="27"/>
      <c r="O140" s="27"/>
      <c r="P140" s="28"/>
      <c r="Q140" s="27"/>
      <c r="R140" s="27"/>
      <c r="S140" s="72"/>
      <c r="T140" s="27"/>
    </row>
    <row r="141" spans="1:20" ht="15" customHeight="1" x14ac:dyDescent="0.25">
      <c r="A141" s="27"/>
      <c r="B141" s="27"/>
      <c r="C141" s="27"/>
      <c r="D141" s="27"/>
      <c r="E141" s="27"/>
      <c r="F141" s="28"/>
      <c r="G141" s="28"/>
      <c r="H141" s="27"/>
      <c r="I141" s="27"/>
      <c r="J141" s="27"/>
      <c r="K141" s="27"/>
      <c r="L141" s="28"/>
      <c r="M141" s="28"/>
      <c r="N141" s="27"/>
      <c r="O141" s="27"/>
      <c r="P141" s="28"/>
      <c r="Q141" s="27"/>
      <c r="R141" s="27"/>
      <c r="S141" s="72"/>
      <c r="T141" s="27"/>
    </row>
    <row r="142" spans="1:20" ht="15" customHeight="1" x14ac:dyDescent="0.25">
      <c r="A142" s="27"/>
      <c r="B142" s="27"/>
      <c r="C142" s="27"/>
      <c r="D142" s="27"/>
      <c r="E142" s="27"/>
      <c r="F142" s="28"/>
      <c r="G142" s="28"/>
      <c r="H142" s="27"/>
      <c r="I142" s="27"/>
      <c r="J142" s="27"/>
      <c r="K142" s="27"/>
      <c r="L142" s="28"/>
      <c r="M142" s="28"/>
      <c r="N142" s="27"/>
      <c r="O142" s="27"/>
      <c r="P142" s="28"/>
      <c r="Q142" s="27"/>
      <c r="R142" s="27"/>
      <c r="S142" s="72"/>
      <c r="T142" s="27"/>
    </row>
    <row r="143" spans="1:20" ht="15" customHeight="1" x14ac:dyDescent="0.25">
      <c r="A143" s="27"/>
      <c r="B143" s="27"/>
      <c r="C143" s="27"/>
      <c r="D143" s="27"/>
      <c r="E143" s="27"/>
      <c r="F143" s="28"/>
      <c r="G143" s="28"/>
      <c r="H143" s="27"/>
      <c r="I143" s="27"/>
      <c r="J143" s="27"/>
      <c r="K143" s="27"/>
      <c r="L143" s="28"/>
      <c r="M143" s="28"/>
      <c r="N143" s="27"/>
      <c r="O143" s="27"/>
      <c r="P143" s="28"/>
      <c r="Q143" s="27"/>
      <c r="R143" s="27"/>
      <c r="S143" s="72"/>
      <c r="T143" s="27"/>
    </row>
    <row r="144" spans="1:20" ht="15" customHeight="1" x14ac:dyDescent="0.25">
      <c r="A144" s="27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8"/>
      <c r="M144" s="28"/>
      <c r="N144" s="27"/>
      <c r="O144" s="27"/>
      <c r="P144" s="28"/>
      <c r="Q144" s="27"/>
      <c r="R144" s="27"/>
      <c r="S144" s="72"/>
      <c r="T144" s="27"/>
    </row>
    <row r="145" spans="1:20" ht="15" customHeight="1" x14ac:dyDescent="0.25">
      <c r="A145" s="27"/>
      <c r="B145" s="27"/>
      <c r="C145" s="27"/>
      <c r="D145" s="27"/>
      <c r="E145" s="27"/>
      <c r="F145" s="28"/>
      <c r="G145" s="28"/>
      <c r="H145" s="27"/>
      <c r="I145" s="27"/>
      <c r="J145" s="27"/>
      <c r="K145" s="27"/>
      <c r="L145" s="28"/>
      <c r="M145" s="28"/>
      <c r="N145" s="27"/>
      <c r="O145" s="27"/>
      <c r="P145" s="28"/>
      <c r="Q145" s="27"/>
      <c r="R145" s="27"/>
      <c r="S145" s="72"/>
      <c r="T145" s="27"/>
    </row>
    <row r="146" spans="1:20" ht="15" customHeight="1" x14ac:dyDescent="0.25">
      <c r="A146" s="27"/>
      <c r="B146" s="27"/>
      <c r="C146" s="27"/>
      <c r="D146" s="27"/>
      <c r="E146" s="27"/>
      <c r="F146" s="28"/>
      <c r="G146" s="28"/>
      <c r="H146" s="27"/>
      <c r="I146" s="27"/>
      <c r="J146" s="27"/>
      <c r="K146" s="27"/>
      <c r="L146" s="28"/>
      <c r="M146" s="28"/>
      <c r="N146" s="27"/>
      <c r="O146" s="27"/>
      <c r="P146" s="28"/>
      <c r="Q146" s="27"/>
      <c r="R146" s="27"/>
      <c r="S146" s="72"/>
      <c r="T146" s="27"/>
    </row>
    <row r="147" spans="1:20" ht="15" customHeight="1" x14ac:dyDescent="0.25">
      <c r="A147" s="27"/>
      <c r="B147" s="27"/>
      <c r="C147" s="27"/>
      <c r="D147" s="27"/>
      <c r="E147" s="27"/>
      <c r="F147" s="28"/>
      <c r="G147" s="28"/>
      <c r="H147" s="27"/>
      <c r="I147" s="27"/>
      <c r="J147" s="27"/>
      <c r="K147" s="27"/>
      <c r="L147" s="28"/>
      <c r="M147" s="28"/>
      <c r="N147" s="27"/>
      <c r="O147" s="27"/>
      <c r="P147" s="28"/>
      <c r="Q147" s="27"/>
      <c r="R147" s="27"/>
      <c r="S147" s="72"/>
      <c r="T147" s="27"/>
    </row>
    <row r="148" spans="1:20" ht="15" customHeight="1" x14ac:dyDescent="0.25">
      <c r="A148" s="27"/>
      <c r="B148" s="27"/>
      <c r="C148" s="27"/>
      <c r="D148" s="27"/>
      <c r="E148" s="27"/>
      <c r="F148" s="28"/>
      <c r="G148" s="28"/>
      <c r="H148" s="27"/>
      <c r="I148" s="27"/>
      <c r="J148" s="27"/>
      <c r="K148" s="27"/>
      <c r="L148" s="28"/>
      <c r="M148" s="28"/>
      <c r="N148" s="27"/>
      <c r="O148" s="27"/>
      <c r="P148" s="28"/>
      <c r="Q148" s="27"/>
      <c r="R148" s="27"/>
      <c r="S148" s="72"/>
      <c r="T148" s="27"/>
    </row>
    <row r="149" spans="1:20" ht="15" customHeight="1" x14ac:dyDescent="0.25">
      <c r="A149" s="27"/>
      <c r="B149" s="27"/>
      <c r="C149" s="27"/>
      <c r="D149" s="27"/>
      <c r="E149" s="27"/>
      <c r="F149" s="28"/>
      <c r="G149" s="28"/>
      <c r="H149" s="27"/>
      <c r="I149" s="27"/>
      <c r="J149" s="27"/>
      <c r="K149" s="27"/>
      <c r="L149" s="28"/>
      <c r="M149" s="28"/>
      <c r="N149" s="27"/>
      <c r="O149" s="27"/>
      <c r="P149" s="28"/>
      <c r="Q149" s="27"/>
      <c r="R149" s="27"/>
      <c r="S149" s="72"/>
      <c r="T149" s="27"/>
    </row>
    <row r="150" spans="1:20" ht="15" customHeight="1" x14ac:dyDescent="0.25">
      <c r="A150" s="27"/>
      <c r="B150" s="27"/>
      <c r="C150" s="27"/>
      <c r="D150" s="27"/>
      <c r="E150" s="27"/>
      <c r="F150" s="28"/>
      <c r="G150" s="28"/>
      <c r="H150" s="27"/>
      <c r="I150" s="27"/>
      <c r="J150" s="27"/>
      <c r="K150" s="27"/>
      <c r="L150" s="28"/>
      <c r="M150" s="28"/>
      <c r="N150" s="27"/>
      <c r="O150" s="27"/>
      <c r="P150" s="28"/>
      <c r="Q150" s="27"/>
      <c r="R150" s="27"/>
      <c r="S150" s="72"/>
      <c r="T150" s="27"/>
    </row>
    <row r="151" spans="1:20" ht="15" customHeight="1" x14ac:dyDescent="0.25">
      <c r="A151" s="27"/>
      <c r="B151" s="27"/>
      <c r="C151" s="27"/>
      <c r="D151" s="27"/>
      <c r="E151" s="27"/>
      <c r="F151" s="28"/>
      <c r="G151" s="28"/>
      <c r="H151" s="27"/>
      <c r="I151" s="27"/>
      <c r="J151" s="27"/>
      <c r="K151" s="27"/>
      <c r="L151" s="28"/>
      <c r="M151" s="28"/>
      <c r="N151" s="27"/>
      <c r="O151" s="27"/>
      <c r="P151" s="28"/>
      <c r="Q151" s="27"/>
      <c r="R151" s="27"/>
      <c r="S151" s="72"/>
      <c r="T151" s="27"/>
    </row>
  </sheetData>
  <mergeCells count="4">
    <mergeCell ref="V1:BJ1"/>
    <mergeCell ref="V51:W51"/>
    <mergeCell ref="Y51:Z51"/>
    <mergeCell ref="A1:T1"/>
  </mergeCells>
  <pageMargins left="0.7" right="0.7" top="0.75" bottom="0.75" header="0.3" footer="0.3"/>
  <pageSetup orientation="portrait" r:id="rId9"/>
  <tableParts count="3"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C00-000000000000}">
          <x14:formula1>
            <xm:f>'Dropdown Choices'!$E$2:$E$7</xm:f>
          </x14:formula1>
          <xm:sqref>J3:J150</xm:sqref>
        </x14:dataValidation>
        <x14:dataValidation type="list" allowBlank="1" showInputMessage="1" showErrorMessage="1" xr:uid="{00000000-0002-0000-0C00-000001000000}">
          <x14:formula1>
            <xm:f>'Dropdown Choices'!$D$2:$D$12</xm:f>
          </x14:formula1>
          <xm:sqref>K3:K150</xm:sqref>
        </x14:dataValidation>
        <x14:dataValidation type="list" allowBlank="1" showInputMessage="1" showErrorMessage="1" xr:uid="{00000000-0002-0000-0C00-000002000000}">
          <x14:formula1>
            <xm:f>'Dropdown Choices'!$H$2:$H$6</xm:f>
          </x14:formula1>
          <xm:sqref>O3:O152</xm:sqref>
        </x14:dataValidation>
        <x14:dataValidation type="list" allowBlank="1" showInputMessage="1" showErrorMessage="1" xr:uid="{00000000-0002-0000-0C00-000003000000}">
          <x14:formula1>
            <xm:f>'Dropdown Choices'!$I$2:$I$5</xm:f>
          </x14:formula1>
          <xm:sqref>Q3:Q152</xm:sqref>
        </x14:dataValidation>
        <x14:dataValidation type="list" allowBlank="1" showInputMessage="1" showErrorMessage="1" xr:uid="{00000000-0002-0000-0C00-000004000000}">
          <x14:formula1>
            <xm:f>'Dropdown Choices'!$J$2:$J$6</xm:f>
          </x14:formula1>
          <xm:sqref>R3:R151</xm:sqref>
        </x14:dataValidation>
        <x14:dataValidation type="list" allowBlank="1" showInputMessage="1" showErrorMessage="1" xr:uid="{00000000-0002-0000-0C00-000005000000}">
          <x14:formula1>
            <xm:f>'Dropdown Choices'!$K$2:$K$5</xm:f>
          </x14:formula1>
          <xm:sqref>S3:S151</xm:sqref>
        </x14:dataValidation>
        <x14:dataValidation type="list" allowBlank="1" showInputMessage="1" showErrorMessage="1" xr:uid="{00000000-0002-0000-0C00-000006000000}">
          <x14:formula1>
            <xm:f>'Dropdown Choices'!$G$2:$G$29</xm:f>
          </x14:formula1>
          <xm:sqref>N3:N151</xm:sqref>
        </x14:dataValidation>
        <x14:dataValidation type="list" allowBlank="1" showInputMessage="1" showErrorMessage="1" xr:uid="{00000000-0002-0000-0C00-000007000000}">
          <x14:formula1>
            <xm:f>'Dropdown Choices'!$B$2:$B$57</xm:f>
          </x14:formula1>
          <xm:sqref>D3:D150</xm:sqref>
        </x14:dataValidation>
        <x14:dataValidation type="list" allowBlank="1" showInputMessage="1" showErrorMessage="1" xr:uid="{00000000-0002-0000-0C00-000008000000}">
          <x14:formula1>
            <xm:f>'Dropdown Choices'!$A$2:$A$20</xm:f>
          </x14:formula1>
          <xm:sqref>C3:C150</xm:sqref>
        </x14:dataValidation>
        <x14:dataValidation type="list" allowBlank="1" showInputMessage="1" showErrorMessage="1" xr:uid="{00000000-0002-0000-0C00-000009000000}">
          <x14:formula1>
            <xm:f>'Dropdown Choices'!$F$2:$F$4</xm:f>
          </x14:formula1>
          <xm:sqref>E3:E151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4"/>
  <sheetViews>
    <sheetView zoomScaleNormal="100" workbookViewId="0">
      <selection activeCell="A5" sqref="A5"/>
    </sheetView>
  </sheetViews>
  <sheetFormatPr defaultRowHeight="15" x14ac:dyDescent="0.25"/>
  <cols>
    <col min="1" max="1" width="41" customWidth="1"/>
    <col min="2" max="2" width="31.5703125" customWidth="1"/>
    <col min="3" max="3" width="18.7109375" customWidth="1"/>
    <col min="4" max="4" width="41.5703125" bestFit="1" customWidth="1"/>
    <col min="5" max="5" width="15.28515625" bestFit="1" customWidth="1"/>
    <col min="6" max="6" width="24.5703125" customWidth="1"/>
    <col min="7" max="7" width="36.85546875" bestFit="1" customWidth="1"/>
    <col min="8" max="8" width="26.42578125" bestFit="1" customWidth="1"/>
    <col min="9" max="9" width="25.28515625" bestFit="1" customWidth="1"/>
    <col min="10" max="10" width="33.28515625" bestFit="1" customWidth="1"/>
    <col min="11" max="11" width="34.7109375" bestFit="1" customWidth="1"/>
  </cols>
  <sheetData>
    <row r="1" spans="1:11" x14ac:dyDescent="0.25">
      <c r="A1" s="7" t="s">
        <v>72</v>
      </c>
      <c r="B1" s="7" t="s">
        <v>121</v>
      </c>
      <c r="C1" s="7" t="s">
        <v>135</v>
      </c>
      <c r="D1" s="7" t="s">
        <v>142</v>
      </c>
      <c r="E1" s="7" t="s">
        <v>141</v>
      </c>
      <c r="F1" s="7" t="s">
        <v>148</v>
      </c>
      <c r="G1" s="7" t="s">
        <v>152</v>
      </c>
      <c r="H1" s="7" t="s">
        <v>164</v>
      </c>
      <c r="I1" s="7" t="s">
        <v>168</v>
      </c>
      <c r="J1" s="7" t="s">
        <v>170</v>
      </c>
      <c r="K1" s="7" t="s">
        <v>175</v>
      </c>
    </row>
    <row r="2" spans="1:11" x14ac:dyDescent="0.25">
      <c r="A2" t="s">
        <v>297</v>
      </c>
      <c r="B2" t="s">
        <v>90</v>
      </c>
      <c r="C2" t="s">
        <v>136</v>
      </c>
      <c r="D2" t="s">
        <v>88</v>
      </c>
      <c r="E2" t="s">
        <v>143</v>
      </c>
      <c r="F2" t="s">
        <v>149</v>
      </c>
      <c r="G2" t="s">
        <v>153</v>
      </c>
      <c r="H2" t="s">
        <v>165</v>
      </c>
      <c r="I2" t="s">
        <v>8</v>
      </c>
      <c r="J2" t="s">
        <v>171</v>
      </c>
      <c r="K2" t="s">
        <v>12</v>
      </c>
    </row>
    <row r="3" spans="1:11" x14ac:dyDescent="0.25">
      <c r="A3" t="s">
        <v>73</v>
      </c>
      <c r="B3" t="s">
        <v>91</v>
      </c>
      <c r="C3" t="s">
        <v>138</v>
      </c>
      <c r="D3" t="s">
        <v>86</v>
      </c>
      <c r="E3" t="s">
        <v>144</v>
      </c>
      <c r="F3" t="s">
        <v>150</v>
      </c>
      <c r="G3" t="s">
        <v>154</v>
      </c>
      <c r="H3" t="s">
        <v>166</v>
      </c>
      <c r="I3" t="s">
        <v>7</v>
      </c>
      <c r="J3" t="s">
        <v>172</v>
      </c>
      <c r="K3" t="s">
        <v>11</v>
      </c>
    </row>
    <row r="4" spans="1:11" x14ac:dyDescent="0.25">
      <c r="A4" t="s">
        <v>198</v>
      </c>
      <c r="B4" t="s">
        <v>92</v>
      </c>
      <c r="C4" t="s">
        <v>137</v>
      </c>
      <c r="D4" t="s">
        <v>290</v>
      </c>
      <c r="E4" t="s">
        <v>145</v>
      </c>
      <c r="F4" t="s">
        <v>151</v>
      </c>
      <c r="G4" t="s">
        <v>203</v>
      </c>
      <c r="H4" t="s">
        <v>48</v>
      </c>
      <c r="I4" t="s">
        <v>169</v>
      </c>
      <c r="J4" t="s">
        <v>173</v>
      </c>
      <c r="K4" t="s">
        <v>176</v>
      </c>
    </row>
    <row r="5" spans="1:11" x14ac:dyDescent="0.25">
      <c r="A5" t="s">
        <v>296</v>
      </c>
      <c r="B5" t="s">
        <v>93</v>
      </c>
      <c r="C5" t="s">
        <v>139</v>
      </c>
      <c r="D5" t="s">
        <v>53</v>
      </c>
      <c r="E5" t="s">
        <v>291</v>
      </c>
      <c r="G5" t="s">
        <v>155</v>
      </c>
      <c r="H5" t="s">
        <v>167</v>
      </c>
      <c r="J5" t="s">
        <v>174</v>
      </c>
      <c r="K5" t="s">
        <v>78</v>
      </c>
    </row>
    <row r="6" spans="1:11" x14ac:dyDescent="0.25">
      <c r="A6" t="s">
        <v>75</v>
      </c>
      <c r="B6" t="s">
        <v>94</v>
      </c>
      <c r="C6" t="s">
        <v>140</v>
      </c>
      <c r="D6" t="s">
        <v>57</v>
      </c>
      <c r="E6" t="s">
        <v>146</v>
      </c>
      <c r="G6" t="s">
        <v>13</v>
      </c>
      <c r="H6" t="s">
        <v>11</v>
      </c>
    </row>
    <row r="7" spans="1:11" x14ac:dyDescent="0.25">
      <c r="A7" t="s">
        <v>294</v>
      </c>
      <c r="B7" t="s">
        <v>95</v>
      </c>
      <c r="C7" t="s">
        <v>291</v>
      </c>
      <c r="D7" t="s">
        <v>89</v>
      </c>
      <c r="E7" t="s">
        <v>147</v>
      </c>
      <c r="G7" t="s">
        <v>204</v>
      </c>
    </row>
    <row r="8" spans="1:11" x14ac:dyDescent="0.25">
      <c r="A8" t="s">
        <v>56</v>
      </c>
      <c r="B8" t="s">
        <v>96</v>
      </c>
      <c r="D8" t="s">
        <v>87</v>
      </c>
      <c r="G8" t="s">
        <v>205</v>
      </c>
    </row>
    <row r="9" spans="1:11" x14ac:dyDescent="0.25">
      <c r="A9" t="s">
        <v>76</v>
      </c>
      <c r="B9" t="s">
        <v>97</v>
      </c>
      <c r="D9" t="s">
        <v>185</v>
      </c>
      <c r="G9" t="s">
        <v>156</v>
      </c>
    </row>
    <row r="10" spans="1:11" x14ac:dyDescent="0.25">
      <c r="A10" t="s">
        <v>63</v>
      </c>
      <c r="B10" t="s">
        <v>283</v>
      </c>
      <c r="D10" t="s">
        <v>84</v>
      </c>
      <c r="G10" t="s">
        <v>157</v>
      </c>
    </row>
    <row r="11" spans="1:11" x14ac:dyDescent="0.25">
      <c r="A11" t="s">
        <v>77</v>
      </c>
      <c r="B11" t="s">
        <v>98</v>
      </c>
      <c r="D11" t="s">
        <v>85</v>
      </c>
      <c r="G11" t="s">
        <v>206</v>
      </c>
    </row>
    <row r="12" spans="1:11" x14ac:dyDescent="0.25">
      <c r="A12" t="s">
        <v>78</v>
      </c>
      <c r="B12" t="s">
        <v>284</v>
      </c>
      <c r="D12" t="s">
        <v>47</v>
      </c>
      <c r="G12" t="s">
        <v>24</v>
      </c>
    </row>
    <row r="13" spans="1:11" x14ac:dyDescent="0.25">
      <c r="A13" t="s">
        <v>290</v>
      </c>
      <c r="B13" t="s">
        <v>99</v>
      </c>
      <c r="G13" t="s">
        <v>158</v>
      </c>
    </row>
    <row r="14" spans="1:11" x14ac:dyDescent="0.25">
      <c r="A14" t="s">
        <v>80</v>
      </c>
      <c r="B14" t="s">
        <v>100</v>
      </c>
      <c r="G14" t="s">
        <v>44</v>
      </c>
    </row>
    <row r="15" spans="1:11" x14ac:dyDescent="0.25">
      <c r="A15" t="s">
        <v>25</v>
      </c>
      <c r="B15" t="s">
        <v>101</v>
      </c>
      <c r="G15" t="s">
        <v>207</v>
      </c>
    </row>
    <row r="16" spans="1:11" x14ac:dyDescent="0.25">
      <c r="A16" t="s">
        <v>295</v>
      </c>
      <c r="B16" t="s">
        <v>102</v>
      </c>
      <c r="G16" t="s">
        <v>187</v>
      </c>
    </row>
    <row r="17" spans="1:7" x14ac:dyDescent="0.25">
      <c r="A17" t="s">
        <v>289</v>
      </c>
      <c r="B17" t="s">
        <v>103</v>
      </c>
      <c r="G17" t="s">
        <v>186</v>
      </c>
    </row>
    <row r="18" spans="1:7" x14ac:dyDescent="0.25">
      <c r="A18" t="s">
        <v>81</v>
      </c>
      <c r="B18" t="s">
        <v>104</v>
      </c>
      <c r="G18" t="s">
        <v>290</v>
      </c>
    </row>
    <row r="19" spans="1:7" x14ac:dyDescent="0.25">
      <c r="A19" t="s">
        <v>82</v>
      </c>
      <c r="B19" t="s">
        <v>105</v>
      </c>
      <c r="G19" t="s">
        <v>15</v>
      </c>
    </row>
    <row r="20" spans="1:7" x14ac:dyDescent="0.25">
      <c r="A20" t="s">
        <v>83</v>
      </c>
      <c r="B20" t="s">
        <v>106</v>
      </c>
      <c r="G20" t="s">
        <v>159</v>
      </c>
    </row>
    <row r="21" spans="1:7" x14ac:dyDescent="0.25">
      <c r="B21" t="s">
        <v>107</v>
      </c>
      <c r="G21" t="s">
        <v>160</v>
      </c>
    </row>
    <row r="22" spans="1:7" x14ac:dyDescent="0.25">
      <c r="B22" t="s">
        <v>212</v>
      </c>
      <c r="G22" t="s">
        <v>210</v>
      </c>
    </row>
    <row r="23" spans="1:7" x14ac:dyDescent="0.25">
      <c r="B23" t="s">
        <v>236</v>
      </c>
      <c r="G23" t="s">
        <v>208</v>
      </c>
    </row>
    <row r="24" spans="1:7" x14ac:dyDescent="0.25">
      <c r="B24" t="s">
        <v>108</v>
      </c>
      <c r="G24" t="s">
        <v>209</v>
      </c>
    </row>
    <row r="25" spans="1:7" x14ac:dyDescent="0.25">
      <c r="B25" t="s">
        <v>285</v>
      </c>
      <c r="G25" t="s">
        <v>161</v>
      </c>
    </row>
    <row r="26" spans="1:7" x14ac:dyDescent="0.25">
      <c r="B26" t="s">
        <v>109</v>
      </c>
      <c r="G26" t="s">
        <v>162</v>
      </c>
    </row>
    <row r="27" spans="1:7" x14ac:dyDescent="0.25">
      <c r="B27" t="s">
        <v>110</v>
      </c>
      <c r="G27" t="s">
        <v>211</v>
      </c>
    </row>
    <row r="28" spans="1:7" x14ac:dyDescent="0.25">
      <c r="B28" t="s">
        <v>111</v>
      </c>
      <c r="G28" t="s">
        <v>52</v>
      </c>
    </row>
    <row r="29" spans="1:7" x14ac:dyDescent="0.25">
      <c r="B29" t="s">
        <v>112</v>
      </c>
      <c r="G29" t="s">
        <v>163</v>
      </c>
    </row>
    <row r="30" spans="1:7" x14ac:dyDescent="0.25">
      <c r="B30" t="s">
        <v>233</v>
      </c>
    </row>
    <row r="31" spans="1:7" x14ac:dyDescent="0.25">
      <c r="B31" t="s">
        <v>113</v>
      </c>
    </row>
    <row r="32" spans="1:7" x14ac:dyDescent="0.25">
      <c r="B32" t="s">
        <v>114</v>
      </c>
    </row>
    <row r="33" spans="2:2" x14ac:dyDescent="0.25">
      <c r="B33" t="s">
        <v>115</v>
      </c>
    </row>
    <row r="34" spans="2:2" x14ac:dyDescent="0.25">
      <c r="B34" t="s">
        <v>116</v>
      </c>
    </row>
    <row r="35" spans="2:2" x14ac:dyDescent="0.25">
      <c r="B35" t="s">
        <v>237</v>
      </c>
    </row>
    <row r="36" spans="2:2" x14ac:dyDescent="0.25">
      <c r="B36" t="s">
        <v>117</v>
      </c>
    </row>
    <row r="37" spans="2:2" x14ac:dyDescent="0.25">
      <c r="B37" t="s">
        <v>118</v>
      </c>
    </row>
    <row r="38" spans="2:2" x14ac:dyDescent="0.25">
      <c r="B38" t="s">
        <v>119</v>
      </c>
    </row>
    <row r="39" spans="2:2" x14ac:dyDescent="0.25">
      <c r="B39" t="s">
        <v>120</v>
      </c>
    </row>
    <row r="40" spans="2:2" x14ac:dyDescent="0.25">
      <c r="B40" t="s">
        <v>290</v>
      </c>
    </row>
    <row r="41" spans="2:2" x14ac:dyDescent="0.25">
      <c r="B41" t="s">
        <v>122</v>
      </c>
    </row>
    <row r="42" spans="2:2" x14ac:dyDescent="0.25">
      <c r="B42" t="s">
        <v>123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286</v>
      </c>
    </row>
    <row r="46" spans="2:2" x14ac:dyDescent="0.25">
      <c r="B46" t="s">
        <v>126</v>
      </c>
    </row>
    <row r="47" spans="2:2" x14ac:dyDescent="0.25">
      <c r="B47" t="s">
        <v>127</v>
      </c>
    </row>
    <row r="48" spans="2:2" x14ac:dyDescent="0.25">
      <c r="B48" t="s">
        <v>238</v>
      </c>
    </row>
    <row r="49" spans="1:2" x14ac:dyDescent="0.25">
      <c r="B49" t="s">
        <v>128</v>
      </c>
    </row>
    <row r="50" spans="1:2" x14ac:dyDescent="0.25">
      <c r="B50" t="s">
        <v>129</v>
      </c>
    </row>
    <row r="51" spans="1:2" x14ac:dyDescent="0.25">
      <c r="B51" t="s">
        <v>235</v>
      </c>
    </row>
    <row r="52" spans="1:2" x14ac:dyDescent="0.25">
      <c r="B52" t="s">
        <v>130</v>
      </c>
    </row>
    <row r="53" spans="1:2" x14ac:dyDescent="0.25">
      <c r="B53" t="s">
        <v>131</v>
      </c>
    </row>
    <row r="54" spans="1:2" x14ac:dyDescent="0.25">
      <c r="B54" t="s">
        <v>234</v>
      </c>
    </row>
    <row r="55" spans="1:2" x14ac:dyDescent="0.25">
      <c r="B55" t="s">
        <v>132</v>
      </c>
    </row>
    <row r="56" spans="1:2" x14ac:dyDescent="0.25">
      <c r="B56" t="s">
        <v>133</v>
      </c>
    </row>
    <row r="57" spans="1:2" x14ac:dyDescent="0.25">
      <c r="B57" t="s">
        <v>134</v>
      </c>
    </row>
    <row r="63" spans="1:2" x14ac:dyDescent="0.25">
      <c r="A63" s="60" t="s">
        <v>287</v>
      </c>
    </row>
    <row r="64" spans="1:2" x14ac:dyDescent="0.25">
      <c r="A64" s="60" t="s">
        <v>288</v>
      </c>
    </row>
  </sheetData>
  <sortState xmlns:xlrd2="http://schemas.microsoft.com/office/spreadsheetml/2017/richdata2" ref="B2:B47">
    <sortCondition ref="B2:B47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7"/>
  <sheetViews>
    <sheetView topLeftCell="A40" workbookViewId="0">
      <selection activeCell="G32" sqref="G32"/>
    </sheetView>
  </sheetViews>
  <sheetFormatPr defaultRowHeight="15" x14ac:dyDescent="0.25"/>
  <cols>
    <col min="1" max="2" width="30.5703125" customWidth="1"/>
    <col min="3" max="3" width="9.140625" customWidth="1"/>
    <col min="4" max="5" width="30.5703125" customWidth="1"/>
  </cols>
  <sheetData>
    <row r="1" spans="1:5" x14ac:dyDescent="0.25">
      <c r="A1" s="7" t="s">
        <v>281</v>
      </c>
      <c r="B1" s="7" t="s">
        <v>214</v>
      </c>
      <c r="D1" s="58" t="s">
        <v>282</v>
      </c>
      <c r="E1" s="58" t="s">
        <v>213</v>
      </c>
    </row>
    <row r="2" spans="1:5" x14ac:dyDescent="0.25">
      <c r="A2" t="s">
        <v>90</v>
      </c>
      <c r="B2" t="s">
        <v>215</v>
      </c>
      <c r="D2" s="59" t="s">
        <v>216</v>
      </c>
      <c r="E2" s="59" t="s">
        <v>91</v>
      </c>
    </row>
    <row r="3" spans="1:5" x14ac:dyDescent="0.25">
      <c r="A3" t="s">
        <v>91</v>
      </c>
      <c r="B3" t="s">
        <v>216</v>
      </c>
      <c r="D3" s="59" t="s">
        <v>217</v>
      </c>
      <c r="E3" s="59" t="s">
        <v>92</v>
      </c>
    </row>
    <row r="4" spans="1:5" x14ac:dyDescent="0.25">
      <c r="A4" t="s">
        <v>92</v>
      </c>
      <c r="B4" t="s">
        <v>217</v>
      </c>
      <c r="D4" s="59" t="s">
        <v>256</v>
      </c>
      <c r="E4" s="59" t="s">
        <v>119</v>
      </c>
    </row>
    <row r="5" spans="1:5" x14ac:dyDescent="0.25">
      <c r="A5" t="s">
        <v>93</v>
      </c>
      <c r="B5" t="s">
        <v>239</v>
      </c>
      <c r="D5" s="59" t="s">
        <v>280</v>
      </c>
      <c r="E5" s="59" t="s">
        <v>126</v>
      </c>
    </row>
    <row r="6" spans="1:5" x14ac:dyDescent="0.25">
      <c r="A6" t="s">
        <v>94</v>
      </c>
      <c r="B6" t="s">
        <v>218</v>
      </c>
      <c r="D6" s="59" t="s">
        <v>244</v>
      </c>
      <c r="E6" s="59" t="s">
        <v>106</v>
      </c>
    </row>
    <row r="7" spans="1:5" x14ac:dyDescent="0.25">
      <c r="A7" t="s">
        <v>95</v>
      </c>
      <c r="B7" t="s">
        <v>219</v>
      </c>
      <c r="D7" s="59" t="s">
        <v>224</v>
      </c>
      <c r="E7" s="59" t="s">
        <v>104</v>
      </c>
    </row>
    <row r="8" spans="1:5" x14ac:dyDescent="0.25">
      <c r="A8" t="s">
        <v>96</v>
      </c>
      <c r="B8" t="s">
        <v>240</v>
      </c>
      <c r="D8" s="59" t="s">
        <v>219</v>
      </c>
      <c r="E8" s="59" t="s">
        <v>95</v>
      </c>
    </row>
    <row r="9" spans="1:5" x14ac:dyDescent="0.25">
      <c r="A9" t="s">
        <v>97</v>
      </c>
      <c r="B9" t="s">
        <v>241</v>
      </c>
      <c r="D9" s="59" t="s">
        <v>221</v>
      </c>
      <c r="E9" s="59" t="s">
        <v>101</v>
      </c>
    </row>
    <row r="10" spans="1:5" x14ac:dyDescent="0.25">
      <c r="A10" t="s">
        <v>98</v>
      </c>
      <c r="B10" t="s">
        <v>242</v>
      </c>
      <c r="D10" s="59" t="s">
        <v>243</v>
      </c>
      <c r="E10" s="59" t="s">
        <v>99</v>
      </c>
    </row>
    <row r="11" spans="1:5" x14ac:dyDescent="0.25">
      <c r="A11" t="s">
        <v>99</v>
      </c>
      <c r="B11" t="s">
        <v>243</v>
      </c>
      <c r="D11" s="59" t="s">
        <v>223</v>
      </c>
      <c r="E11" s="59" t="s">
        <v>103</v>
      </c>
    </row>
    <row r="12" spans="1:5" x14ac:dyDescent="0.25">
      <c r="A12" t="s">
        <v>100</v>
      </c>
      <c r="B12" t="s">
        <v>220</v>
      </c>
      <c r="D12" s="59" t="s">
        <v>225</v>
      </c>
      <c r="E12" s="59" t="s">
        <v>105</v>
      </c>
    </row>
    <row r="13" spans="1:5" x14ac:dyDescent="0.25">
      <c r="A13" t="s">
        <v>101</v>
      </c>
      <c r="B13" t="s">
        <v>221</v>
      </c>
      <c r="D13" s="59" t="s">
        <v>250</v>
      </c>
      <c r="E13" s="59" t="s">
        <v>113</v>
      </c>
    </row>
    <row r="14" spans="1:5" x14ac:dyDescent="0.25">
      <c r="A14" t="s">
        <v>102</v>
      </c>
      <c r="B14" t="s">
        <v>222</v>
      </c>
      <c r="D14" s="59" t="s">
        <v>227</v>
      </c>
      <c r="E14" s="59" t="s">
        <v>109</v>
      </c>
    </row>
    <row r="15" spans="1:5" x14ac:dyDescent="0.25">
      <c r="A15" t="s">
        <v>103</v>
      </c>
      <c r="B15" t="s">
        <v>223</v>
      </c>
      <c r="D15" s="59" t="s">
        <v>228</v>
      </c>
      <c r="E15" s="59" t="s">
        <v>110</v>
      </c>
    </row>
    <row r="16" spans="1:5" x14ac:dyDescent="0.25">
      <c r="A16" t="s">
        <v>104</v>
      </c>
      <c r="B16" t="s">
        <v>224</v>
      </c>
      <c r="D16" s="59" t="s">
        <v>240</v>
      </c>
      <c r="E16" s="59" t="s">
        <v>96</v>
      </c>
    </row>
    <row r="17" spans="1:5" x14ac:dyDescent="0.25">
      <c r="A17" t="s">
        <v>105</v>
      </c>
      <c r="B17" t="s">
        <v>225</v>
      </c>
      <c r="D17" s="59" t="s">
        <v>245</v>
      </c>
      <c r="E17" s="59" t="s">
        <v>107</v>
      </c>
    </row>
    <row r="18" spans="1:5" x14ac:dyDescent="0.25">
      <c r="A18" t="s">
        <v>106</v>
      </c>
      <c r="B18" t="s">
        <v>244</v>
      </c>
      <c r="D18" s="59" t="s">
        <v>276</v>
      </c>
      <c r="E18" s="59" t="s">
        <v>108</v>
      </c>
    </row>
    <row r="19" spans="1:5" x14ac:dyDescent="0.25">
      <c r="A19" t="s">
        <v>107</v>
      </c>
      <c r="B19" t="s">
        <v>245</v>
      </c>
      <c r="D19" s="59" t="s">
        <v>247</v>
      </c>
      <c r="E19" s="59" t="s">
        <v>108</v>
      </c>
    </row>
    <row r="20" spans="1:5" x14ac:dyDescent="0.25">
      <c r="A20" t="s">
        <v>212</v>
      </c>
      <c r="B20" t="s">
        <v>226</v>
      </c>
      <c r="D20" s="59" t="s">
        <v>254</v>
      </c>
      <c r="E20" s="59" t="s">
        <v>117</v>
      </c>
    </row>
    <row r="21" spans="1:5" x14ac:dyDescent="0.25">
      <c r="A21" t="s">
        <v>236</v>
      </c>
      <c r="B21" t="s">
        <v>246</v>
      </c>
      <c r="D21" s="59" t="s">
        <v>249</v>
      </c>
      <c r="E21" s="59" t="s">
        <v>233</v>
      </c>
    </row>
    <row r="22" spans="1:5" x14ac:dyDescent="0.25">
      <c r="A22" t="s">
        <v>108</v>
      </c>
      <c r="B22" t="s">
        <v>247</v>
      </c>
      <c r="D22" s="59" t="s">
        <v>272</v>
      </c>
      <c r="E22" s="59" t="s">
        <v>237</v>
      </c>
    </row>
    <row r="23" spans="1:5" x14ac:dyDescent="0.25">
      <c r="A23" t="s">
        <v>109</v>
      </c>
      <c r="B23" t="s">
        <v>227</v>
      </c>
      <c r="D23" s="59" t="s">
        <v>246</v>
      </c>
      <c r="E23" s="59" t="s">
        <v>236</v>
      </c>
    </row>
    <row r="24" spans="1:5" x14ac:dyDescent="0.25">
      <c r="A24" t="s">
        <v>110</v>
      </c>
      <c r="B24" t="s">
        <v>228</v>
      </c>
      <c r="D24" s="59" t="s">
        <v>222</v>
      </c>
      <c r="E24" s="59" t="s">
        <v>102</v>
      </c>
    </row>
    <row r="25" spans="1:5" x14ac:dyDescent="0.25">
      <c r="A25" t="s">
        <v>111</v>
      </c>
      <c r="B25" t="s">
        <v>248</v>
      </c>
      <c r="D25" s="59" t="s">
        <v>262</v>
      </c>
      <c r="E25" s="59" t="s">
        <v>238</v>
      </c>
    </row>
    <row r="26" spans="1:5" x14ac:dyDescent="0.25">
      <c r="A26" t="s">
        <v>233</v>
      </c>
      <c r="B26" t="s">
        <v>249</v>
      </c>
      <c r="D26" s="59" t="s">
        <v>251</v>
      </c>
      <c r="E26" s="59" t="s">
        <v>115</v>
      </c>
    </row>
    <row r="27" spans="1:5" x14ac:dyDescent="0.25">
      <c r="A27" t="s">
        <v>113</v>
      </c>
      <c r="B27" t="s">
        <v>250</v>
      </c>
      <c r="D27" s="59" t="s">
        <v>277</v>
      </c>
      <c r="E27" s="59" t="s">
        <v>120</v>
      </c>
    </row>
    <row r="28" spans="1:5" x14ac:dyDescent="0.25">
      <c r="A28" t="s">
        <v>114</v>
      </c>
      <c r="B28" t="s">
        <v>229</v>
      </c>
      <c r="D28" s="59" t="s">
        <v>278</v>
      </c>
      <c r="E28" s="59" t="s">
        <v>120</v>
      </c>
    </row>
    <row r="29" spans="1:5" x14ac:dyDescent="0.25">
      <c r="A29" t="s">
        <v>115</v>
      </c>
      <c r="B29" t="s">
        <v>251</v>
      </c>
      <c r="D29" s="59" t="s">
        <v>273</v>
      </c>
      <c r="E29" s="59" t="s">
        <v>237</v>
      </c>
    </row>
    <row r="30" spans="1:5" x14ac:dyDescent="0.25">
      <c r="A30" t="s">
        <v>116</v>
      </c>
      <c r="B30" t="s">
        <v>252</v>
      </c>
      <c r="D30" s="59" t="s">
        <v>255</v>
      </c>
      <c r="E30" s="59" t="s">
        <v>118</v>
      </c>
    </row>
    <row r="31" spans="1:5" x14ac:dyDescent="0.25">
      <c r="A31" t="s">
        <v>237</v>
      </c>
      <c r="B31" t="s">
        <v>253</v>
      </c>
      <c r="D31" s="59" t="s">
        <v>248</v>
      </c>
      <c r="E31" s="59" t="s">
        <v>111</v>
      </c>
    </row>
    <row r="32" spans="1:5" x14ac:dyDescent="0.25">
      <c r="A32" t="s">
        <v>117</v>
      </c>
      <c r="B32" t="s">
        <v>254</v>
      </c>
      <c r="D32" s="59" t="s">
        <v>230</v>
      </c>
      <c r="E32" s="59" t="s">
        <v>79</v>
      </c>
    </row>
    <row r="33" spans="1:5" x14ac:dyDescent="0.25">
      <c r="A33" t="s">
        <v>118</v>
      </c>
      <c r="B33" t="s">
        <v>255</v>
      </c>
      <c r="D33" s="59" t="s">
        <v>258</v>
      </c>
      <c r="E33" s="59" t="s">
        <v>124</v>
      </c>
    </row>
    <row r="34" spans="1:5" x14ac:dyDescent="0.25">
      <c r="A34" t="s">
        <v>119</v>
      </c>
      <c r="B34" t="s">
        <v>256</v>
      </c>
      <c r="D34" s="59" t="s">
        <v>241</v>
      </c>
      <c r="E34" s="59" t="s">
        <v>97</v>
      </c>
    </row>
    <row r="35" spans="1:5" x14ac:dyDescent="0.25">
      <c r="A35" t="s">
        <v>120</v>
      </c>
      <c r="B35" t="s">
        <v>257</v>
      </c>
      <c r="D35" s="59" t="s">
        <v>265</v>
      </c>
      <c r="E35" s="59" t="s">
        <v>235</v>
      </c>
    </row>
    <row r="36" spans="1:5" x14ac:dyDescent="0.25">
      <c r="A36" t="s">
        <v>79</v>
      </c>
      <c r="B36" t="s">
        <v>230</v>
      </c>
      <c r="D36" s="59" t="s">
        <v>239</v>
      </c>
      <c r="E36" s="59" t="s">
        <v>93</v>
      </c>
    </row>
    <row r="37" spans="1:5" x14ac:dyDescent="0.25">
      <c r="A37" t="s">
        <v>122</v>
      </c>
      <c r="B37" t="s">
        <v>231</v>
      </c>
      <c r="D37" s="59" t="s">
        <v>271</v>
      </c>
      <c r="E37" s="59" t="s">
        <v>134</v>
      </c>
    </row>
    <row r="38" spans="1:5" x14ac:dyDescent="0.25">
      <c r="A38" t="s">
        <v>123</v>
      </c>
      <c r="B38" t="s">
        <v>260</v>
      </c>
      <c r="D38" s="59" t="s">
        <v>259</v>
      </c>
      <c r="E38" s="59" t="s">
        <v>125</v>
      </c>
    </row>
    <row r="39" spans="1:5" x14ac:dyDescent="0.25">
      <c r="A39" t="s">
        <v>124</v>
      </c>
      <c r="B39" t="s">
        <v>258</v>
      </c>
      <c r="D39" s="59" t="s">
        <v>220</v>
      </c>
      <c r="E39" s="59" t="s">
        <v>100</v>
      </c>
    </row>
    <row r="40" spans="1:5" x14ac:dyDescent="0.25">
      <c r="A40" t="s">
        <v>125</v>
      </c>
      <c r="B40" t="s">
        <v>259</v>
      </c>
      <c r="D40" s="59" t="s">
        <v>279</v>
      </c>
      <c r="E40" s="59" t="s">
        <v>126</v>
      </c>
    </row>
    <row r="41" spans="1:5" x14ac:dyDescent="0.25">
      <c r="A41" t="s">
        <v>126</v>
      </c>
      <c r="B41" t="s">
        <v>232</v>
      </c>
      <c r="D41" s="59" t="s">
        <v>261</v>
      </c>
      <c r="E41" s="59" t="s">
        <v>127</v>
      </c>
    </row>
    <row r="42" spans="1:5" x14ac:dyDescent="0.25">
      <c r="A42" t="s">
        <v>127</v>
      </c>
      <c r="B42" t="s">
        <v>261</v>
      </c>
      <c r="D42" s="59" t="s">
        <v>229</v>
      </c>
      <c r="E42" s="59" t="s">
        <v>114</v>
      </c>
    </row>
    <row r="43" spans="1:5" x14ac:dyDescent="0.25">
      <c r="A43" t="s">
        <v>238</v>
      </c>
      <c r="B43" t="s">
        <v>262</v>
      </c>
      <c r="D43" s="59" t="s">
        <v>263</v>
      </c>
      <c r="E43" s="59" t="s">
        <v>128</v>
      </c>
    </row>
    <row r="44" spans="1:5" x14ac:dyDescent="0.25">
      <c r="A44" t="s">
        <v>128</v>
      </c>
      <c r="B44" t="s">
        <v>263</v>
      </c>
      <c r="D44" s="59" t="s">
        <v>242</v>
      </c>
      <c r="E44" s="59" t="s">
        <v>98</v>
      </c>
    </row>
    <row r="45" spans="1:5" x14ac:dyDescent="0.25">
      <c r="A45" t="s">
        <v>129</v>
      </c>
      <c r="B45" t="s">
        <v>264</v>
      </c>
      <c r="D45" s="59" t="s">
        <v>231</v>
      </c>
      <c r="E45" s="59" t="s">
        <v>122</v>
      </c>
    </row>
    <row r="46" spans="1:5" x14ac:dyDescent="0.25">
      <c r="A46" t="s">
        <v>235</v>
      </c>
      <c r="B46" t="s">
        <v>265</v>
      </c>
      <c r="D46" s="59" t="s">
        <v>264</v>
      </c>
      <c r="E46" s="59" t="s">
        <v>129</v>
      </c>
    </row>
    <row r="47" spans="1:5" x14ac:dyDescent="0.25">
      <c r="A47" t="s">
        <v>130</v>
      </c>
      <c r="B47" t="s">
        <v>266</v>
      </c>
      <c r="D47" s="59" t="s">
        <v>267</v>
      </c>
      <c r="E47" s="59" t="s">
        <v>131</v>
      </c>
    </row>
    <row r="48" spans="1:5" x14ac:dyDescent="0.25">
      <c r="A48" t="s">
        <v>131</v>
      </c>
      <c r="B48" t="s">
        <v>267</v>
      </c>
      <c r="D48" s="59" t="s">
        <v>266</v>
      </c>
      <c r="E48" s="59" t="s">
        <v>130</v>
      </c>
    </row>
    <row r="49" spans="1:5" x14ac:dyDescent="0.25">
      <c r="A49" t="s">
        <v>234</v>
      </c>
      <c r="B49" t="s">
        <v>268</v>
      </c>
      <c r="D49" s="59" t="s">
        <v>268</v>
      </c>
      <c r="E49" s="59" t="s">
        <v>234</v>
      </c>
    </row>
    <row r="50" spans="1:5" x14ac:dyDescent="0.25">
      <c r="A50" t="s">
        <v>132</v>
      </c>
      <c r="B50" t="s">
        <v>269</v>
      </c>
      <c r="D50" s="59" t="s">
        <v>269</v>
      </c>
      <c r="E50" s="59" t="s">
        <v>132</v>
      </c>
    </row>
    <row r="51" spans="1:5" x14ac:dyDescent="0.25">
      <c r="A51" t="s">
        <v>133</v>
      </c>
      <c r="B51" t="s">
        <v>270</v>
      </c>
      <c r="D51" s="59" t="s">
        <v>260</v>
      </c>
      <c r="E51" s="59" t="s">
        <v>123</v>
      </c>
    </row>
    <row r="52" spans="1:5" x14ac:dyDescent="0.25">
      <c r="A52" t="s">
        <v>134</v>
      </c>
      <c r="B52" t="s">
        <v>271</v>
      </c>
      <c r="D52" s="59" t="s">
        <v>270</v>
      </c>
      <c r="E52" s="59" t="s">
        <v>133</v>
      </c>
    </row>
    <row r="53" spans="1:5" x14ac:dyDescent="0.25">
      <c r="D53" s="59" t="s">
        <v>226</v>
      </c>
      <c r="E53" s="59" t="s">
        <v>212</v>
      </c>
    </row>
    <row r="54" spans="1:5" x14ac:dyDescent="0.25">
      <c r="D54" s="59" t="s">
        <v>275</v>
      </c>
      <c r="E54" s="59" t="s">
        <v>94</v>
      </c>
    </row>
    <row r="55" spans="1:5" x14ac:dyDescent="0.25">
      <c r="D55" s="59" t="s">
        <v>215</v>
      </c>
      <c r="E55" s="59" t="s">
        <v>90</v>
      </c>
    </row>
    <row r="56" spans="1:5" x14ac:dyDescent="0.25">
      <c r="D56" s="59" t="s">
        <v>274</v>
      </c>
      <c r="E56" s="59" t="s">
        <v>94</v>
      </c>
    </row>
    <row r="57" spans="1:5" x14ac:dyDescent="0.25">
      <c r="D57" s="59" t="s">
        <v>252</v>
      </c>
      <c r="E57" s="59" t="s">
        <v>116</v>
      </c>
    </row>
  </sheetData>
  <sortState xmlns:xlrd2="http://schemas.microsoft.com/office/spreadsheetml/2017/richdata2" ref="D2:E58">
    <sortCondition ref="D1"/>
  </sortState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BK152"/>
  <sheetViews>
    <sheetView zoomScale="80" zoomScaleNormal="80" workbookViewId="0">
      <pane xSplit="1" topLeftCell="B1" activePane="topRight" state="frozen"/>
      <selection pane="topRight" activeCell="Y53" sqref="Y53"/>
    </sheetView>
  </sheetViews>
  <sheetFormatPr defaultColWidth="20.140625" defaultRowHeight="15" customHeight="1" x14ac:dyDescent="0.25"/>
  <cols>
    <col min="1" max="1" width="16.7109375" style="41" customWidth="1"/>
    <col min="2" max="2" width="8.42578125" style="41" bestFit="1" customWidth="1"/>
    <col min="3" max="3" width="38" style="41" bestFit="1" customWidth="1"/>
    <col min="4" max="5" width="24.28515625" style="41" customWidth="1"/>
    <col min="6" max="6" width="12" style="42" bestFit="1" customWidth="1"/>
    <col min="7" max="7" width="11.85546875" style="42" bestFit="1" customWidth="1"/>
    <col min="8" max="8" width="10.85546875" style="41" customWidth="1"/>
    <col min="9" max="9" width="12.28515625" style="41" bestFit="1" customWidth="1"/>
    <col min="10" max="10" width="12.28515625" style="41" customWidth="1"/>
    <col min="11" max="11" width="41.5703125" style="41" customWidth="1"/>
    <col min="12" max="12" width="12.7109375" style="42" customWidth="1"/>
    <col min="13" max="13" width="13" style="42" bestFit="1" customWidth="1"/>
    <col min="14" max="14" width="27" style="41" bestFit="1" customWidth="1"/>
    <col min="15" max="15" width="27" style="41" customWidth="1"/>
    <col min="16" max="16" width="13.42578125" style="42" bestFit="1" customWidth="1"/>
    <col min="17" max="17" width="15.140625" style="41" customWidth="1"/>
    <col min="18" max="18" width="33.28515625" style="41" bestFit="1" customWidth="1"/>
    <col min="19" max="19" width="23.28515625" style="76" customWidth="1"/>
    <col min="20" max="20" width="26.140625" style="78" customWidth="1"/>
    <col min="21" max="21" width="1.7109375" style="1" customWidth="1"/>
    <col min="22" max="22" width="43.85546875" style="1" bestFit="1" customWidth="1"/>
    <col min="23" max="23" width="16.140625" style="1" customWidth="1"/>
    <col min="24" max="24" width="1.7109375" style="1" customWidth="1"/>
    <col min="25" max="25" width="39.7109375" style="1" customWidth="1"/>
    <col min="26" max="26" width="15.7109375" style="1" customWidth="1"/>
    <col min="27" max="27" width="1.85546875" style="1" customWidth="1"/>
    <col min="28" max="28" width="25.7109375" style="1" customWidth="1"/>
    <col min="29" max="29" width="13.7109375" style="5" customWidth="1"/>
    <col min="30" max="44" width="13.7109375" style="1" customWidth="1"/>
    <col min="45" max="45" width="1.7109375" style="1" customWidth="1"/>
    <col min="46" max="46" width="43.7109375" style="1" customWidth="1"/>
    <col min="47" max="47" width="15.7109375" style="1" customWidth="1"/>
    <col min="48" max="48" width="1.7109375" style="1" customWidth="1"/>
    <col min="49" max="50" width="22.42578125" style="1" customWidth="1"/>
    <col min="51" max="51" width="1.7109375" style="1" customWidth="1"/>
    <col min="52" max="52" width="18.85546875" style="1" customWidth="1"/>
    <col min="53" max="53" width="15.7109375" style="1" customWidth="1"/>
    <col min="54" max="54" width="1.7109375" style="1" customWidth="1"/>
    <col min="55" max="55" width="30.28515625" style="1" customWidth="1"/>
    <col min="56" max="56" width="11.85546875" style="1" customWidth="1"/>
    <col min="57" max="57" width="1.7109375" style="1" customWidth="1"/>
    <col min="58" max="58" width="33.28515625" style="1" bestFit="1" customWidth="1"/>
    <col min="59" max="63" width="22.28515625" style="1" customWidth="1"/>
    <col min="64" max="16384" width="20.140625" style="1"/>
  </cols>
  <sheetData>
    <row r="1" spans="1:63" ht="30" customHeight="1" x14ac:dyDescent="0.25">
      <c r="A1" s="93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V1" s="92" t="s">
        <v>22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3" ht="30" x14ac:dyDescent="0.25">
      <c r="A2" s="39" t="s">
        <v>71</v>
      </c>
      <c r="B2" s="39" t="s">
        <v>1</v>
      </c>
      <c r="C2" s="39" t="s">
        <v>14</v>
      </c>
      <c r="D2" s="39" t="s">
        <v>2</v>
      </c>
      <c r="E2" s="39" t="s">
        <v>148</v>
      </c>
      <c r="F2" s="40" t="s">
        <v>3</v>
      </c>
      <c r="G2" s="40" t="s">
        <v>4</v>
      </c>
      <c r="H2" s="39" t="s">
        <v>5</v>
      </c>
      <c r="I2" s="39" t="s">
        <v>9</v>
      </c>
      <c r="J2" s="39" t="s">
        <v>182</v>
      </c>
      <c r="K2" s="39" t="s">
        <v>183</v>
      </c>
      <c r="L2" s="40" t="s">
        <v>188</v>
      </c>
      <c r="M2" s="40" t="s">
        <v>29</v>
      </c>
      <c r="N2" s="39" t="s">
        <v>6</v>
      </c>
      <c r="O2" s="39" t="s">
        <v>190</v>
      </c>
      <c r="P2" s="40" t="s">
        <v>189</v>
      </c>
      <c r="Q2" s="39" t="s">
        <v>168</v>
      </c>
      <c r="R2" s="39" t="s">
        <v>170</v>
      </c>
      <c r="S2" s="71" t="s">
        <v>194</v>
      </c>
      <c r="T2" s="77" t="s">
        <v>292</v>
      </c>
      <c r="V2" s="2" t="s">
        <v>0</v>
      </c>
      <c r="W2" s="9" t="s">
        <v>191</v>
      </c>
      <c r="X2"/>
      <c r="Y2" s="8" t="s">
        <v>14</v>
      </c>
      <c r="Z2" s="9" t="s">
        <v>19</v>
      </c>
      <c r="AB2" s="53" t="s">
        <v>21</v>
      </c>
      <c r="AC2" s="6" t="s">
        <v>17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6" t="s">
        <v>184</v>
      </c>
      <c r="AU2" s="7" t="s">
        <v>19</v>
      </c>
      <c r="AV2"/>
      <c r="AW2" s="6" t="s">
        <v>2</v>
      </c>
      <c r="AX2" s="7" t="s">
        <v>20</v>
      </c>
      <c r="AZ2" s="8" t="s">
        <v>168</v>
      </c>
      <c r="BA2" s="7" t="s">
        <v>19</v>
      </c>
      <c r="BB2"/>
      <c r="BC2" s="2" t="s">
        <v>192</v>
      </c>
      <c r="BD2" t="s">
        <v>19</v>
      </c>
      <c r="BE2"/>
      <c r="BF2" s="2" t="s">
        <v>19</v>
      </c>
      <c r="BG2" s="6" t="s">
        <v>10</v>
      </c>
      <c r="BH2"/>
      <c r="BI2"/>
      <c r="BJ2"/>
      <c r="BK2"/>
    </row>
    <row r="3" spans="1:63" ht="15" customHeight="1" x14ac:dyDescent="0.25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8"/>
      <c r="M3" s="28"/>
      <c r="N3" s="27"/>
      <c r="O3" s="27"/>
      <c r="P3" s="28"/>
      <c r="Q3" s="27"/>
      <c r="R3" s="27"/>
      <c r="S3" s="72"/>
      <c r="T3" s="62"/>
      <c r="V3" s="3" t="s">
        <v>199</v>
      </c>
      <c r="W3" s="4">
        <v>0</v>
      </c>
      <c r="X3"/>
      <c r="Y3" s="3" t="s">
        <v>199</v>
      </c>
      <c r="Z3" s="4">
        <v>0</v>
      </c>
      <c r="AB3" s="6" t="s">
        <v>2</v>
      </c>
      <c r="AC3" s="7" t="s">
        <v>199</v>
      </c>
      <c r="AD3" s="7" t="s">
        <v>16</v>
      </c>
      <c r="AE3"/>
      <c r="AF3"/>
      <c r="AG3"/>
      <c r="AH3"/>
      <c r="AI3"/>
      <c r="AJ3" s="7"/>
      <c r="AK3" s="7"/>
      <c r="AL3" s="7"/>
      <c r="AM3" s="7"/>
      <c r="AN3" s="7"/>
      <c r="AO3" s="7"/>
      <c r="AP3" s="7"/>
      <c r="AQ3" s="7"/>
      <c r="AR3" s="7"/>
      <c r="AT3" s="3" t="s">
        <v>199</v>
      </c>
      <c r="AU3" s="4"/>
      <c r="AV3"/>
      <c r="AW3" s="3" t="s">
        <v>199</v>
      </c>
      <c r="AX3" s="4"/>
      <c r="AZ3" s="3" t="s">
        <v>199</v>
      </c>
      <c r="BA3" s="4"/>
      <c r="BB3"/>
      <c r="BC3" s="3" t="s">
        <v>199</v>
      </c>
      <c r="BD3" s="4">
        <v>0</v>
      </c>
      <c r="BE3"/>
      <c r="BF3" s="6" t="s">
        <v>170</v>
      </c>
      <c r="BG3" s="7" t="s">
        <v>16</v>
      </c>
      <c r="BH3"/>
      <c r="BI3"/>
      <c r="BJ3"/>
      <c r="BK3"/>
    </row>
    <row r="4" spans="1:63" ht="15" customHeight="1" x14ac:dyDescent="0.25">
      <c r="A4" s="31"/>
      <c r="B4" s="32"/>
      <c r="C4" s="32"/>
      <c r="D4" s="32"/>
      <c r="E4" s="32"/>
      <c r="F4" s="33"/>
      <c r="G4" s="33"/>
      <c r="H4" s="34"/>
      <c r="I4" s="32"/>
      <c r="J4" s="32"/>
      <c r="K4" s="32"/>
      <c r="L4" s="33"/>
      <c r="M4" s="33"/>
      <c r="N4" s="32"/>
      <c r="O4" s="32"/>
      <c r="P4" s="33"/>
      <c r="Q4" s="32"/>
      <c r="R4" s="32"/>
      <c r="S4" s="74"/>
      <c r="T4" s="32"/>
      <c r="V4" s="3" t="s">
        <v>16</v>
      </c>
      <c r="W4" s="4">
        <v>0</v>
      </c>
      <c r="X4"/>
      <c r="Y4" s="3" t="s">
        <v>16</v>
      </c>
      <c r="Z4" s="4">
        <v>0</v>
      </c>
      <c r="AB4" s="3" t="s">
        <v>199</v>
      </c>
      <c r="AC4" s="4"/>
      <c r="AD4" s="4"/>
      <c r="AE4"/>
      <c r="AF4"/>
      <c r="AG4"/>
      <c r="AH4"/>
      <c r="AI4"/>
      <c r="AJ4" s="4"/>
      <c r="AK4" s="4"/>
      <c r="AL4" s="4"/>
      <c r="AM4" s="4"/>
      <c r="AN4" s="4"/>
      <c r="AO4" s="4"/>
      <c r="AP4" s="4"/>
      <c r="AQ4" s="4"/>
      <c r="AR4" s="4"/>
      <c r="AT4" s="3" t="s">
        <v>16</v>
      </c>
      <c r="AU4" s="4"/>
      <c r="AV4"/>
      <c r="AW4" s="3" t="s">
        <v>16</v>
      </c>
      <c r="AX4" s="4"/>
      <c r="AZ4" s="3" t="s">
        <v>16</v>
      </c>
      <c r="BA4" s="4"/>
      <c r="BB4"/>
      <c r="BC4" s="3" t="s">
        <v>16</v>
      </c>
      <c r="BD4" s="4">
        <v>0</v>
      </c>
      <c r="BE4"/>
      <c r="BF4" s="43" t="s">
        <v>16</v>
      </c>
      <c r="BG4" s="44"/>
      <c r="BH4"/>
      <c r="BI4"/>
      <c r="BJ4"/>
      <c r="BK4"/>
    </row>
    <row r="5" spans="1:63" ht="15" customHeight="1" x14ac:dyDescent="0.25">
      <c r="A5" s="67"/>
      <c r="B5" s="65"/>
      <c r="C5" s="65"/>
      <c r="D5" s="65"/>
      <c r="E5" s="65"/>
      <c r="F5" s="68"/>
      <c r="G5" s="68"/>
      <c r="H5" s="69"/>
      <c r="I5" s="65"/>
      <c r="J5" s="65"/>
      <c r="K5" s="65"/>
      <c r="L5" s="68"/>
      <c r="M5" s="68"/>
      <c r="N5" s="65"/>
      <c r="O5" s="65"/>
      <c r="P5" s="68"/>
      <c r="Q5" s="65"/>
      <c r="R5" s="65"/>
      <c r="S5" s="70"/>
      <c r="T5" s="65"/>
      <c r="V5"/>
      <c r="W5"/>
      <c r="X5"/>
      <c r="Y5"/>
      <c r="Z5"/>
      <c r="AB5" s="3" t="s">
        <v>16</v>
      </c>
      <c r="AC5" s="4"/>
      <c r="AD5" s="4"/>
      <c r="AE5"/>
      <c r="AF5"/>
      <c r="AG5"/>
      <c r="AH5"/>
      <c r="AI5"/>
      <c r="AJ5" s="4"/>
      <c r="AK5" s="4"/>
      <c r="AL5" s="4"/>
      <c r="AM5" s="4"/>
      <c r="AN5" s="4"/>
      <c r="AO5" s="4"/>
      <c r="AP5" s="4"/>
      <c r="AQ5" s="4"/>
      <c r="AR5" s="4"/>
      <c r="AT5"/>
      <c r="AU5"/>
      <c r="AV5"/>
      <c r="AW5"/>
      <c r="AX5"/>
      <c r="AZ5"/>
      <c r="BA5"/>
      <c r="BB5"/>
      <c r="BC5"/>
      <c r="BD5"/>
      <c r="BE5"/>
      <c r="BF5"/>
      <c r="BG5"/>
      <c r="BH5"/>
      <c r="BI5"/>
      <c r="BJ5"/>
      <c r="BK5"/>
    </row>
    <row r="6" spans="1:63" ht="15" customHeight="1" x14ac:dyDescent="0.25">
      <c r="A6" s="27"/>
      <c r="B6" s="27"/>
      <c r="C6" s="27"/>
      <c r="D6" s="27"/>
      <c r="E6" s="27"/>
      <c r="F6" s="28"/>
      <c r="G6" s="28"/>
      <c r="H6" s="27"/>
      <c r="I6" s="27"/>
      <c r="J6" s="27"/>
      <c r="K6" s="27"/>
      <c r="L6" s="28"/>
      <c r="M6" s="28"/>
      <c r="N6" s="27"/>
      <c r="O6" s="27"/>
      <c r="P6" s="28"/>
      <c r="Q6" s="27"/>
      <c r="R6" s="27"/>
      <c r="S6" s="72"/>
      <c r="T6" s="62"/>
      <c r="V6"/>
      <c r="W6"/>
      <c r="X6"/>
      <c r="Y6"/>
      <c r="Z6"/>
      <c r="AB6"/>
      <c r="AC6"/>
      <c r="AD6"/>
      <c r="AE6"/>
      <c r="AF6"/>
      <c r="AG6"/>
      <c r="AH6"/>
      <c r="AI6"/>
      <c r="AJ6" s="4"/>
      <c r="AK6" s="4"/>
      <c r="AL6" s="4"/>
      <c r="AM6" s="4"/>
      <c r="AN6" s="4"/>
      <c r="AO6" s="4"/>
      <c r="AP6" s="4"/>
      <c r="AQ6" s="4"/>
      <c r="AR6" s="4"/>
      <c r="AT6"/>
      <c r="AU6"/>
      <c r="AV6"/>
      <c r="AW6"/>
      <c r="AX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 x14ac:dyDescent="0.25">
      <c r="A7" s="27"/>
      <c r="B7" s="27"/>
      <c r="C7" s="27"/>
      <c r="D7" s="27"/>
      <c r="E7" s="27"/>
      <c r="F7" s="28"/>
      <c r="G7" s="28"/>
      <c r="H7" s="29"/>
      <c r="I7" s="27"/>
      <c r="J7" s="27"/>
      <c r="K7" s="27"/>
      <c r="L7" s="28"/>
      <c r="M7" s="28"/>
      <c r="N7" s="27"/>
      <c r="O7" s="27"/>
      <c r="P7" s="28"/>
      <c r="Q7" s="27"/>
      <c r="R7" s="27"/>
      <c r="S7" s="72"/>
      <c r="T7" s="62"/>
      <c r="V7"/>
      <c r="W7"/>
      <c r="X7"/>
      <c r="Y7"/>
      <c r="Z7"/>
      <c r="AB7"/>
      <c r="AC7"/>
      <c r="AD7"/>
      <c r="AE7"/>
      <c r="AF7"/>
      <c r="AG7"/>
      <c r="AH7"/>
      <c r="AI7"/>
      <c r="AJ7" s="4"/>
      <c r="AK7" s="4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 x14ac:dyDescent="0.25">
      <c r="A8" s="27"/>
      <c r="B8" s="27"/>
      <c r="C8" s="27"/>
      <c r="D8" s="27"/>
      <c r="E8" s="27"/>
      <c r="F8" s="28"/>
      <c r="G8" s="28"/>
      <c r="H8" s="29"/>
      <c r="I8" s="27"/>
      <c r="J8" s="27"/>
      <c r="K8" s="27"/>
      <c r="L8" s="28"/>
      <c r="M8" s="28"/>
      <c r="N8" s="27"/>
      <c r="O8" s="27"/>
      <c r="P8" s="28"/>
      <c r="Q8" s="27"/>
      <c r="R8" s="27"/>
      <c r="S8" s="72"/>
      <c r="T8" s="62"/>
      <c r="V8"/>
      <c r="W8"/>
      <c r="X8"/>
      <c r="Y8"/>
      <c r="Z8"/>
      <c r="AB8"/>
      <c r="AC8"/>
      <c r="AD8"/>
      <c r="AE8"/>
      <c r="AF8"/>
      <c r="AG8"/>
      <c r="AH8"/>
      <c r="AI8"/>
      <c r="AJ8" s="4"/>
      <c r="AK8" s="4"/>
      <c r="AL8" s="4"/>
      <c r="AM8" s="4"/>
      <c r="AN8" s="4"/>
      <c r="AO8" s="4"/>
      <c r="AP8" s="4"/>
      <c r="AQ8" s="4"/>
      <c r="AR8" s="4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x14ac:dyDescent="0.25">
      <c r="A9" s="27"/>
      <c r="B9" s="27"/>
      <c r="C9" s="27"/>
      <c r="D9" s="27"/>
      <c r="E9" s="27"/>
      <c r="F9" s="28"/>
      <c r="G9" s="28"/>
      <c r="H9" s="29"/>
      <c r="I9" s="27"/>
      <c r="J9" s="27"/>
      <c r="K9" s="27"/>
      <c r="L9" s="28"/>
      <c r="M9" s="28"/>
      <c r="N9" s="27"/>
      <c r="O9" s="27"/>
      <c r="P9" s="28"/>
      <c r="Q9" s="27"/>
      <c r="R9" s="27"/>
      <c r="S9" s="72"/>
      <c r="T9" s="62"/>
      <c r="V9"/>
      <c r="W9"/>
      <c r="X9" s="45"/>
      <c r="Y9"/>
      <c r="Z9"/>
      <c r="AB9"/>
      <c r="AC9"/>
      <c r="AD9"/>
      <c r="AE9"/>
      <c r="AF9"/>
      <c r="AG9"/>
      <c r="AH9"/>
      <c r="AI9" s="45"/>
      <c r="AJ9" s="44"/>
      <c r="AK9" s="44"/>
      <c r="AL9" s="44"/>
      <c r="AM9" s="44"/>
      <c r="AN9" s="44"/>
      <c r="AO9" s="44"/>
      <c r="AP9" s="44"/>
      <c r="AQ9" s="44"/>
      <c r="AR9" s="44"/>
      <c r="AT9" s="45"/>
      <c r="AU9" s="45"/>
      <c r="AV9" s="45"/>
      <c r="AW9"/>
      <c r="AX9"/>
      <c r="AZ9" s="45"/>
      <c r="BA9" s="45"/>
      <c r="BB9" s="45"/>
      <c r="BC9" s="45"/>
      <c r="BD9" s="45"/>
      <c r="BE9" s="45"/>
      <c r="BF9"/>
      <c r="BG9"/>
      <c r="BH9"/>
      <c r="BI9"/>
      <c r="BJ9" s="45"/>
    </row>
    <row r="10" spans="1:63" ht="15" customHeight="1" x14ac:dyDescent="0.25">
      <c r="A10" s="27"/>
      <c r="B10" s="27"/>
      <c r="C10" s="27"/>
      <c r="D10" s="27"/>
      <c r="E10" s="27"/>
      <c r="F10" s="28"/>
      <c r="G10" s="28"/>
      <c r="H10" s="29"/>
      <c r="I10" s="27"/>
      <c r="J10" s="27"/>
      <c r="K10" s="27"/>
      <c r="L10" s="28"/>
      <c r="M10" s="28"/>
      <c r="N10" s="27"/>
      <c r="O10" s="27"/>
      <c r="P10" s="28"/>
      <c r="Q10" s="27"/>
      <c r="R10" s="27"/>
      <c r="S10" s="72"/>
      <c r="T10" s="62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4"/>
      <c r="AK10" s="4"/>
      <c r="AL10" s="4"/>
      <c r="AM10" s="4"/>
      <c r="AN10" s="4"/>
      <c r="AO10" s="4"/>
      <c r="AP10" s="4"/>
      <c r="AQ10" s="4"/>
      <c r="AR10" s="4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25">
      <c r="A11" s="27"/>
      <c r="B11" s="27"/>
      <c r="C11" s="27"/>
      <c r="D11" s="27"/>
      <c r="E11" s="27"/>
      <c r="F11" s="28"/>
      <c r="G11" s="28"/>
      <c r="H11" s="29"/>
      <c r="I11" s="27"/>
      <c r="J11" s="27"/>
      <c r="K11" s="27"/>
      <c r="L11" s="28"/>
      <c r="M11" s="28"/>
      <c r="N11" s="27"/>
      <c r="O11" s="27"/>
      <c r="P11" s="28"/>
      <c r="Q11" s="27"/>
      <c r="R11" s="27"/>
      <c r="S11" s="72"/>
      <c r="T11" s="62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4"/>
      <c r="AK11" s="4"/>
      <c r="AL11" s="4"/>
      <c r="AM11" s="4"/>
      <c r="AN11" s="4"/>
      <c r="AO11" s="4"/>
      <c r="AP11" s="4"/>
      <c r="AQ11" s="4"/>
      <c r="AR11" s="4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25">
      <c r="A12" s="27"/>
      <c r="B12" s="27"/>
      <c r="C12" s="27"/>
      <c r="D12" s="27"/>
      <c r="E12" s="27"/>
      <c r="F12" s="28"/>
      <c r="G12" s="28"/>
      <c r="H12" s="29"/>
      <c r="I12" s="27"/>
      <c r="J12" s="27"/>
      <c r="K12" s="27"/>
      <c r="L12" s="28"/>
      <c r="M12" s="28"/>
      <c r="N12" s="27"/>
      <c r="O12" s="27"/>
      <c r="P12" s="28"/>
      <c r="Q12" s="27"/>
      <c r="R12" s="27"/>
      <c r="S12" s="72"/>
      <c r="T12" s="62"/>
      <c r="V12"/>
      <c r="W12"/>
      <c r="X12"/>
      <c r="Z12"/>
      <c r="AA12"/>
      <c r="AB12"/>
      <c r="AC12"/>
      <c r="AD12"/>
      <c r="AE12"/>
      <c r="AF12"/>
      <c r="AG12"/>
      <c r="AH12"/>
      <c r="AI12"/>
      <c r="AJ12" s="4"/>
      <c r="AK12" s="4"/>
      <c r="AL12" s="4"/>
      <c r="AM12" s="4"/>
      <c r="AN12" s="4"/>
      <c r="AO12" s="4"/>
      <c r="AP12" s="4"/>
      <c r="AQ12" s="4"/>
      <c r="AR12" s="4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25">
      <c r="A13" s="27"/>
      <c r="B13" s="27"/>
      <c r="C13" s="27"/>
      <c r="D13" s="27"/>
      <c r="E13" s="27"/>
      <c r="F13" s="28"/>
      <c r="G13" s="28"/>
      <c r="H13" s="29"/>
      <c r="I13" s="27"/>
      <c r="J13" s="27"/>
      <c r="K13" s="27"/>
      <c r="L13" s="28"/>
      <c r="M13" s="28"/>
      <c r="N13" s="27"/>
      <c r="O13" s="27"/>
      <c r="P13" s="28"/>
      <c r="Q13" s="27"/>
      <c r="R13" s="27"/>
      <c r="S13" s="72"/>
      <c r="T13" s="62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25">
      <c r="A14" s="27"/>
      <c r="B14" s="27"/>
      <c r="C14" s="27"/>
      <c r="D14" s="27"/>
      <c r="E14" s="27"/>
      <c r="F14" s="28"/>
      <c r="G14" s="28"/>
      <c r="H14" s="29"/>
      <c r="I14" s="27"/>
      <c r="J14" s="27"/>
      <c r="K14" s="27"/>
      <c r="L14" s="28"/>
      <c r="M14" s="28"/>
      <c r="N14" s="27"/>
      <c r="O14" s="27"/>
      <c r="P14" s="28"/>
      <c r="Q14" s="27"/>
      <c r="R14" s="27"/>
      <c r="S14" s="73"/>
      <c r="T14" s="62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25">
      <c r="A15" s="27"/>
      <c r="B15" s="27"/>
      <c r="C15" s="27"/>
      <c r="D15" s="27"/>
      <c r="E15" s="27"/>
      <c r="F15" s="28"/>
      <c r="G15" s="28"/>
      <c r="H15" s="29"/>
      <c r="I15" s="27"/>
      <c r="J15" s="27"/>
      <c r="K15" s="27"/>
      <c r="L15" s="28"/>
      <c r="M15" s="28"/>
      <c r="N15" s="27"/>
      <c r="O15" s="27"/>
      <c r="P15" s="28"/>
      <c r="Q15" s="27"/>
      <c r="R15" s="27"/>
      <c r="S15" s="72"/>
      <c r="T15" s="62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25">
      <c r="A16" s="27"/>
      <c r="B16" s="27"/>
      <c r="C16" s="27"/>
      <c r="D16" s="27"/>
      <c r="E16" s="27"/>
      <c r="F16" s="28"/>
      <c r="G16" s="28"/>
      <c r="H16" s="29"/>
      <c r="I16" s="27"/>
      <c r="J16" s="27"/>
      <c r="K16" s="27"/>
      <c r="L16" s="28"/>
      <c r="M16" s="28"/>
      <c r="N16" s="27"/>
      <c r="O16" s="27"/>
      <c r="P16" s="28"/>
      <c r="Q16" s="27"/>
      <c r="R16" s="27"/>
      <c r="S16" s="72"/>
      <c r="T16" s="62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25">
      <c r="A17" s="31"/>
      <c r="B17" s="32"/>
      <c r="C17" s="32"/>
      <c r="D17" s="32"/>
      <c r="E17" s="32"/>
      <c r="F17" s="33"/>
      <c r="G17" s="33"/>
      <c r="H17" s="34"/>
      <c r="I17" s="32"/>
      <c r="J17" s="32"/>
      <c r="K17" s="32"/>
      <c r="L17" s="33"/>
      <c r="M17" s="33"/>
      <c r="N17" s="32"/>
      <c r="O17" s="32"/>
      <c r="P17" s="33"/>
      <c r="Q17" s="32"/>
      <c r="R17" s="32"/>
      <c r="S17" s="74"/>
      <c r="T17" s="62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25">
      <c r="A18" s="31"/>
      <c r="B18" s="32"/>
      <c r="C18" s="32"/>
      <c r="D18" s="32"/>
      <c r="E18" s="32"/>
      <c r="F18" s="33"/>
      <c r="G18" s="33"/>
      <c r="H18" s="34"/>
      <c r="I18" s="32"/>
      <c r="J18" s="32"/>
      <c r="K18" s="32"/>
      <c r="L18" s="33"/>
      <c r="M18" s="33"/>
      <c r="N18" s="32"/>
      <c r="O18" s="32"/>
      <c r="P18" s="33"/>
      <c r="Q18" s="32"/>
      <c r="R18" s="32"/>
      <c r="S18" s="72"/>
      <c r="T18" s="62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25">
      <c r="A19" s="67"/>
      <c r="B19" s="65"/>
      <c r="C19" s="65"/>
      <c r="D19" s="65"/>
      <c r="E19" s="65"/>
      <c r="F19" s="68"/>
      <c r="G19" s="68"/>
      <c r="H19" s="69"/>
      <c r="I19" s="65"/>
      <c r="J19" s="65"/>
      <c r="K19" s="65"/>
      <c r="L19" s="68"/>
      <c r="M19" s="68"/>
      <c r="N19" s="65"/>
      <c r="O19" s="65"/>
      <c r="P19" s="68"/>
      <c r="Q19" s="65"/>
      <c r="R19" s="65"/>
      <c r="S19" s="70"/>
      <c r="T19" s="62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25">
      <c r="A20" s="61"/>
      <c r="B20" s="62"/>
      <c r="C20" s="62"/>
      <c r="D20" s="62"/>
      <c r="E20" s="62"/>
      <c r="F20" s="63"/>
      <c r="G20" s="63"/>
      <c r="H20" s="64"/>
      <c r="I20" s="62"/>
      <c r="J20" s="65"/>
      <c r="K20" s="62"/>
      <c r="L20" s="63"/>
      <c r="M20" s="63"/>
      <c r="N20" s="62"/>
      <c r="O20" s="65"/>
      <c r="P20" s="63"/>
      <c r="Q20" s="62"/>
      <c r="R20" s="62"/>
      <c r="S20" s="66"/>
      <c r="T20" s="62"/>
      <c r="U20"/>
      <c r="BJ20"/>
    </row>
    <row r="21" spans="1:62" ht="15" customHeight="1" x14ac:dyDescent="0.25">
      <c r="A21" s="27"/>
      <c r="B21" s="27"/>
      <c r="C21" s="27"/>
      <c r="D21" s="27"/>
      <c r="E21" s="27"/>
      <c r="F21" s="28"/>
      <c r="G21" s="28"/>
      <c r="H21" s="27"/>
      <c r="I21" s="27"/>
      <c r="J21" s="27"/>
      <c r="K21" s="27"/>
      <c r="L21" s="28"/>
      <c r="M21" s="28"/>
      <c r="N21" s="27"/>
      <c r="O21" s="27"/>
      <c r="P21" s="28"/>
      <c r="Q21" s="27"/>
      <c r="R21" s="27"/>
      <c r="S21" s="75"/>
      <c r="T21" s="30"/>
      <c r="U21"/>
      <c r="BJ21"/>
    </row>
    <row r="22" spans="1:62" ht="15" customHeight="1" x14ac:dyDescent="0.25">
      <c r="A22" s="2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28"/>
      <c r="N22" s="27"/>
      <c r="O22" s="27"/>
      <c r="P22" s="28"/>
      <c r="Q22" s="27"/>
      <c r="R22" s="27"/>
      <c r="S22" s="75"/>
      <c r="T22" s="30"/>
      <c r="U22"/>
    </row>
    <row r="23" spans="1:62" ht="15" customHeight="1" x14ac:dyDescent="0.25">
      <c r="A23" s="27"/>
      <c r="B23" s="27"/>
      <c r="C23" s="27"/>
      <c r="D23" s="27"/>
      <c r="E23" s="27"/>
      <c r="F23" s="28"/>
      <c r="G23" s="28"/>
      <c r="H23" s="27"/>
      <c r="I23" s="27"/>
      <c r="J23" s="27"/>
      <c r="K23" s="27"/>
      <c r="L23" s="28"/>
      <c r="M23" s="28"/>
      <c r="N23" s="27"/>
      <c r="O23" s="27"/>
      <c r="P23" s="28"/>
      <c r="Q23" s="27"/>
      <c r="R23" s="27"/>
      <c r="S23" s="75"/>
      <c r="T23" s="30"/>
      <c r="U23"/>
    </row>
    <row r="24" spans="1:62" ht="15" customHeight="1" x14ac:dyDescent="0.25">
      <c r="A24" s="2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28"/>
      <c r="N24" s="27"/>
      <c r="O24" s="27"/>
      <c r="P24" s="28"/>
      <c r="Q24" s="27"/>
      <c r="R24" s="27"/>
      <c r="S24" s="75"/>
      <c r="T24" s="30"/>
      <c r="U24"/>
    </row>
    <row r="25" spans="1:62" ht="15" customHeight="1" x14ac:dyDescent="0.25">
      <c r="A25" s="27"/>
      <c r="B25" s="27"/>
      <c r="C25" s="27"/>
      <c r="D25" s="27"/>
      <c r="E25" s="27"/>
      <c r="F25" s="28"/>
      <c r="G25" s="28"/>
      <c r="H25" s="27"/>
      <c r="I25" s="27"/>
      <c r="J25" s="27"/>
      <c r="K25" s="27"/>
      <c r="L25" s="28"/>
      <c r="M25" s="28"/>
      <c r="N25" s="27"/>
      <c r="O25" s="27"/>
      <c r="P25" s="28"/>
      <c r="Q25" s="27"/>
      <c r="R25" s="27"/>
      <c r="S25" s="75"/>
      <c r="T25" s="30"/>
      <c r="U25"/>
    </row>
    <row r="26" spans="1:62" ht="15" customHeight="1" x14ac:dyDescent="0.25">
      <c r="A26" s="2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28"/>
      <c r="N26" s="27"/>
      <c r="O26" s="27"/>
      <c r="P26" s="28"/>
      <c r="Q26" s="27"/>
      <c r="R26" s="27"/>
      <c r="S26" s="75"/>
      <c r="T26" s="30"/>
      <c r="U2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62" ht="15" customHeight="1" x14ac:dyDescent="0.25">
      <c r="A27" s="27"/>
      <c r="B27" s="27"/>
      <c r="C27" s="27"/>
      <c r="D27" s="27"/>
      <c r="E27" s="27"/>
      <c r="F27" s="28"/>
      <c r="G27" s="28"/>
      <c r="H27" s="27"/>
      <c r="I27" s="27"/>
      <c r="J27" s="27"/>
      <c r="K27" s="27"/>
      <c r="L27" s="28"/>
      <c r="M27" s="28"/>
      <c r="N27" s="27"/>
      <c r="O27" s="27"/>
      <c r="P27" s="28"/>
      <c r="Q27" s="27"/>
      <c r="R27" s="27"/>
      <c r="S27" s="75"/>
      <c r="T27" s="30"/>
      <c r="U27"/>
    </row>
    <row r="28" spans="1:62" ht="15" customHeight="1" x14ac:dyDescent="0.25">
      <c r="A28" s="2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28"/>
      <c r="N28" s="27"/>
      <c r="O28" s="27"/>
      <c r="P28" s="28"/>
      <c r="Q28" s="27"/>
      <c r="R28" s="27"/>
      <c r="S28" s="75"/>
      <c r="T28" s="30"/>
      <c r="U28"/>
    </row>
    <row r="29" spans="1:62" ht="15" customHeight="1" x14ac:dyDescent="0.25">
      <c r="A29" s="27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8"/>
      <c r="M29" s="28"/>
      <c r="N29" s="27"/>
      <c r="O29" s="27"/>
      <c r="P29" s="28"/>
      <c r="Q29" s="27"/>
      <c r="R29" s="27"/>
      <c r="S29" s="75"/>
      <c r="T29" s="30"/>
      <c r="U29"/>
    </row>
    <row r="30" spans="1:62" ht="15" customHeight="1" x14ac:dyDescent="0.25">
      <c r="A30" s="2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28"/>
      <c r="N30" s="27"/>
      <c r="O30" s="27"/>
      <c r="P30" s="28"/>
      <c r="Q30" s="27"/>
      <c r="R30" s="27"/>
      <c r="S30" s="75"/>
      <c r="T30" s="30"/>
      <c r="U30"/>
    </row>
    <row r="31" spans="1:62" ht="15" customHeight="1" x14ac:dyDescent="0.25">
      <c r="A31" s="27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8"/>
      <c r="M31" s="28"/>
      <c r="N31" s="27"/>
      <c r="O31" s="27"/>
      <c r="P31" s="28"/>
      <c r="Q31" s="27"/>
      <c r="R31" s="27"/>
      <c r="S31" s="75"/>
      <c r="T31" s="27"/>
    </row>
    <row r="32" spans="1:62" ht="15" customHeight="1" x14ac:dyDescent="0.25">
      <c r="A32" s="27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8"/>
      <c r="M32" s="28"/>
      <c r="N32" s="27"/>
      <c r="O32" s="27"/>
      <c r="P32" s="28"/>
      <c r="Q32" s="27"/>
      <c r="R32" s="27"/>
      <c r="S32" s="72"/>
      <c r="T32" s="27"/>
    </row>
    <row r="33" spans="1:20" ht="15" customHeight="1" x14ac:dyDescent="0.25">
      <c r="A33" s="27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8"/>
      <c r="M33" s="28"/>
      <c r="N33" s="27"/>
      <c r="O33" s="27"/>
      <c r="P33" s="28"/>
      <c r="Q33" s="27"/>
      <c r="R33" s="27"/>
      <c r="S33" s="72"/>
      <c r="T33" s="27"/>
    </row>
    <row r="34" spans="1:20" ht="15" customHeight="1" x14ac:dyDescent="0.25">
      <c r="A34" s="27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8"/>
      <c r="M34" s="28"/>
      <c r="N34" s="27"/>
      <c r="O34" s="27"/>
      <c r="P34" s="28"/>
      <c r="Q34" s="27"/>
      <c r="R34" s="27"/>
      <c r="S34" s="72"/>
      <c r="T34" s="27"/>
    </row>
    <row r="35" spans="1:20" ht="15" customHeight="1" x14ac:dyDescent="0.25">
      <c r="A35" s="27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8"/>
      <c r="M35" s="28"/>
      <c r="N35" s="27"/>
      <c r="O35" s="27"/>
      <c r="P35" s="28"/>
      <c r="Q35" s="27"/>
      <c r="R35" s="27"/>
      <c r="S35" s="72"/>
      <c r="T35" s="27"/>
    </row>
    <row r="36" spans="1:20" ht="15" customHeight="1" x14ac:dyDescent="0.25">
      <c r="A36" s="27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8"/>
      <c r="M36" s="28"/>
      <c r="N36" s="27"/>
      <c r="O36" s="27"/>
      <c r="P36" s="28"/>
      <c r="Q36" s="27"/>
      <c r="R36" s="27"/>
      <c r="S36" s="72"/>
      <c r="T36" s="27"/>
    </row>
    <row r="37" spans="1:20" ht="15" customHeight="1" x14ac:dyDescent="0.25">
      <c r="A37" s="27"/>
      <c r="B37" s="27"/>
      <c r="C37" s="27"/>
      <c r="D37" s="27"/>
      <c r="E37" s="27"/>
      <c r="F37" s="28"/>
      <c r="G37" s="28"/>
      <c r="H37" s="27"/>
      <c r="I37" s="27"/>
      <c r="J37" s="27"/>
      <c r="K37" s="27"/>
      <c r="L37" s="28"/>
      <c r="M37" s="28"/>
      <c r="N37" s="27"/>
      <c r="O37" s="27"/>
      <c r="P37" s="28"/>
      <c r="Q37" s="27"/>
      <c r="R37" s="27"/>
      <c r="S37" s="72"/>
      <c r="T37" s="27"/>
    </row>
    <row r="38" spans="1:20" ht="15" customHeight="1" x14ac:dyDescent="0.25">
      <c r="A38" s="27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  <c r="M38" s="28"/>
      <c r="N38" s="27"/>
      <c r="O38" s="27"/>
      <c r="P38" s="28"/>
      <c r="Q38" s="27"/>
      <c r="R38" s="27"/>
      <c r="S38" s="72"/>
      <c r="T38" s="27"/>
    </row>
    <row r="39" spans="1:20" ht="15" customHeight="1" x14ac:dyDescent="0.25">
      <c r="A39" s="27"/>
      <c r="B39" s="27"/>
      <c r="C39" s="27"/>
      <c r="D39" s="27"/>
      <c r="E39" s="27"/>
      <c r="F39" s="28"/>
      <c r="G39" s="28"/>
      <c r="H39" s="27"/>
      <c r="I39" s="27"/>
      <c r="J39" s="27"/>
      <c r="K39" s="27"/>
      <c r="L39" s="28"/>
      <c r="M39" s="28"/>
      <c r="N39" s="27"/>
      <c r="O39" s="27"/>
      <c r="P39" s="28"/>
      <c r="Q39" s="27"/>
      <c r="R39" s="27"/>
      <c r="S39" s="72"/>
      <c r="T39" s="27"/>
    </row>
    <row r="40" spans="1:20" ht="15" customHeight="1" x14ac:dyDescent="0.25">
      <c r="A40" s="27"/>
      <c r="B40" s="27"/>
      <c r="C40" s="27"/>
      <c r="D40" s="27"/>
      <c r="E40" s="27"/>
      <c r="F40" s="28"/>
      <c r="G40" s="28"/>
      <c r="H40" s="27"/>
      <c r="I40" s="27"/>
      <c r="J40" s="27"/>
      <c r="K40" s="27"/>
      <c r="L40" s="28"/>
      <c r="M40" s="28"/>
      <c r="N40" s="27"/>
      <c r="O40" s="27"/>
      <c r="P40" s="28"/>
      <c r="Q40" s="27"/>
      <c r="R40" s="27"/>
      <c r="S40" s="72"/>
      <c r="T40" s="27"/>
    </row>
    <row r="41" spans="1:20" ht="15" customHeight="1" x14ac:dyDescent="0.25">
      <c r="A41" s="27"/>
      <c r="B41" s="27"/>
      <c r="C41" s="27"/>
      <c r="D41" s="27"/>
      <c r="E41" s="27"/>
      <c r="F41" s="28"/>
      <c r="G41" s="28"/>
      <c r="H41" s="27"/>
      <c r="I41" s="27"/>
      <c r="J41" s="27"/>
      <c r="K41" s="27"/>
      <c r="L41" s="28"/>
      <c r="M41" s="28"/>
      <c r="N41" s="27"/>
      <c r="O41" s="27"/>
      <c r="P41" s="28"/>
      <c r="Q41" s="27"/>
      <c r="R41" s="27"/>
      <c r="S41" s="72"/>
      <c r="T41" s="27"/>
    </row>
    <row r="42" spans="1:20" ht="15" customHeight="1" x14ac:dyDescent="0.25">
      <c r="A42" s="27"/>
      <c r="B42" s="27"/>
      <c r="C42" s="27"/>
      <c r="D42" s="27"/>
      <c r="E42" s="27"/>
      <c r="F42" s="28"/>
      <c r="G42" s="28"/>
      <c r="H42" s="27"/>
      <c r="I42" s="27"/>
      <c r="J42" s="27"/>
      <c r="K42" s="27"/>
      <c r="L42" s="28"/>
      <c r="M42" s="28"/>
      <c r="N42" s="27"/>
      <c r="O42" s="27"/>
      <c r="P42" s="28"/>
      <c r="Q42" s="27"/>
      <c r="R42" s="27"/>
      <c r="S42" s="72"/>
      <c r="T42" s="27"/>
    </row>
    <row r="43" spans="1:20" ht="15" customHeight="1" x14ac:dyDescent="0.25">
      <c r="A43" s="27"/>
      <c r="B43" s="27"/>
      <c r="C43" s="27"/>
      <c r="D43" s="27"/>
      <c r="E43" s="27"/>
      <c r="F43" s="28"/>
      <c r="G43" s="28"/>
      <c r="H43" s="27"/>
      <c r="I43" s="27"/>
      <c r="J43" s="27"/>
      <c r="K43" s="27"/>
      <c r="L43" s="28"/>
      <c r="M43" s="28"/>
      <c r="N43" s="27"/>
      <c r="O43" s="27"/>
      <c r="P43" s="28"/>
      <c r="Q43" s="27"/>
      <c r="R43" s="27"/>
      <c r="S43" s="72"/>
      <c r="T43" s="27"/>
    </row>
    <row r="44" spans="1:20" ht="15" customHeight="1" x14ac:dyDescent="0.25">
      <c r="A44" s="27"/>
      <c r="B44" s="27"/>
      <c r="C44" s="27"/>
      <c r="D44" s="27"/>
      <c r="E44" s="27"/>
      <c r="F44" s="28"/>
      <c r="G44" s="28"/>
      <c r="H44" s="27"/>
      <c r="I44" s="27"/>
      <c r="J44" s="27"/>
      <c r="K44" s="27"/>
      <c r="L44" s="28"/>
      <c r="M44" s="28"/>
      <c r="N44" s="27"/>
      <c r="O44" s="27"/>
      <c r="P44" s="28"/>
      <c r="Q44" s="27"/>
      <c r="R44" s="27"/>
      <c r="S44" s="72"/>
      <c r="T44" s="27"/>
    </row>
    <row r="45" spans="1:20" ht="15" customHeight="1" x14ac:dyDescent="0.25">
      <c r="A45" s="27"/>
      <c r="B45" s="27"/>
      <c r="C45" s="27"/>
      <c r="D45" s="27"/>
      <c r="E45" s="27"/>
      <c r="F45" s="28"/>
      <c r="G45" s="28"/>
      <c r="H45" s="27"/>
      <c r="I45" s="27"/>
      <c r="J45" s="27"/>
      <c r="K45" s="27"/>
      <c r="L45" s="28"/>
      <c r="M45" s="28"/>
      <c r="N45" s="27"/>
      <c r="O45" s="27"/>
      <c r="P45" s="28"/>
      <c r="Q45" s="27"/>
      <c r="R45" s="27"/>
      <c r="S45" s="72"/>
      <c r="T45" s="27"/>
    </row>
    <row r="46" spans="1:20" ht="15" customHeight="1" x14ac:dyDescent="0.25">
      <c r="A46" s="27"/>
      <c r="B46" s="27"/>
      <c r="C46" s="27"/>
      <c r="D46" s="27"/>
      <c r="E46" s="27"/>
      <c r="F46" s="28"/>
      <c r="G46" s="28"/>
      <c r="H46" s="27"/>
      <c r="I46" s="27"/>
      <c r="J46" s="27"/>
      <c r="K46" s="27"/>
      <c r="L46" s="28"/>
      <c r="M46" s="28"/>
      <c r="N46" s="27"/>
      <c r="O46" s="27"/>
      <c r="P46" s="28"/>
      <c r="Q46" s="27"/>
      <c r="R46" s="27"/>
      <c r="S46" s="72"/>
      <c r="T46" s="27"/>
    </row>
    <row r="47" spans="1:20" ht="15" customHeight="1" x14ac:dyDescent="0.25">
      <c r="A47" s="27"/>
      <c r="B47" s="27"/>
      <c r="C47" s="27"/>
      <c r="D47" s="27"/>
      <c r="E47" s="27"/>
      <c r="F47" s="28"/>
      <c r="G47" s="28"/>
      <c r="H47" s="27"/>
      <c r="I47" s="27"/>
      <c r="J47" s="27"/>
      <c r="K47" s="27"/>
      <c r="L47" s="28"/>
      <c r="M47" s="28"/>
      <c r="N47" s="27"/>
      <c r="O47" s="27"/>
      <c r="P47" s="28"/>
      <c r="Q47" s="27"/>
      <c r="R47" s="27"/>
      <c r="S47" s="72"/>
      <c r="T47" s="27"/>
    </row>
    <row r="48" spans="1:20" ht="15" customHeight="1" x14ac:dyDescent="0.25">
      <c r="A48" s="27"/>
      <c r="B48" s="27"/>
      <c r="C48" s="27"/>
      <c r="D48" s="27"/>
      <c r="E48" s="27"/>
      <c r="F48" s="28"/>
      <c r="G48" s="28"/>
      <c r="H48" s="27"/>
      <c r="I48" s="27"/>
      <c r="J48" s="27"/>
      <c r="K48" s="27"/>
      <c r="L48" s="28"/>
      <c r="M48" s="28"/>
      <c r="N48" s="27"/>
      <c r="O48" s="27"/>
      <c r="P48" s="28"/>
      <c r="Q48" s="27"/>
      <c r="R48" s="27"/>
      <c r="S48" s="72"/>
      <c r="T48" s="27"/>
    </row>
    <row r="49" spans="1:26" ht="15" customHeight="1" x14ac:dyDescent="0.25">
      <c r="A49" s="27"/>
      <c r="B49" s="27"/>
      <c r="C49" s="27"/>
      <c r="D49" s="27"/>
      <c r="E49" s="27"/>
      <c r="F49" s="28"/>
      <c r="G49" s="28"/>
      <c r="H49" s="27"/>
      <c r="I49" s="27"/>
      <c r="J49" s="27"/>
      <c r="K49" s="27"/>
      <c r="L49" s="28"/>
      <c r="M49" s="28"/>
      <c r="N49" s="27"/>
      <c r="O49" s="27"/>
      <c r="P49" s="28"/>
      <c r="Q49" s="27"/>
      <c r="R49" s="27"/>
      <c r="S49" s="72"/>
      <c r="T49" s="27"/>
    </row>
    <row r="50" spans="1:26" ht="15" customHeight="1" thickBot="1" x14ac:dyDescent="0.3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8"/>
      <c r="M50" s="28"/>
      <c r="N50" s="27"/>
      <c r="O50" s="27"/>
      <c r="P50" s="28"/>
      <c r="Q50" s="27"/>
      <c r="R50" s="27"/>
      <c r="S50" s="72"/>
      <c r="T50" s="27"/>
    </row>
    <row r="51" spans="1:26" ht="15" customHeight="1" thickBot="1" x14ac:dyDescent="0.3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8"/>
      <c r="M51" s="28"/>
      <c r="N51" s="27"/>
      <c r="O51" s="27"/>
      <c r="P51" s="28"/>
      <c r="Q51" s="27"/>
      <c r="R51" s="27"/>
      <c r="S51" s="72"/>
      <c r="T51" s="27"/>
      <c r="V51" s="88" t="s">
        <v>23</v>
      </c>
      <c r="W51" s="89"/>
      <c r="Y51" s="90" t="s">
        <v>193</v>
      </c>
      <c r="Z51" s="91"/>
    </row>
    <row r="52" spans="1:26" ht="15" customHeight="1" x14ac:dyDescent="0.2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8"/>
      <c r="M52" s="28"/>
      <c r="N52" s="27"/>
      <c r="O52" s="27"/>
      <c r="P52" s="28"/>
      <c r="Q52" s="27"/>
      <c r="R52" s="27"/>
      <c r="S52" s="72"/>
      <c r="T52" s="27"/>
      <c r="V52" s="12" t="s">
        <v>26</v>
      </c>
      <c r="Y52" s="12" t="s">
        <v>309</v>
      </c>
      <c r="Z52" s="47" t="e">
        <f>GETPIVOTDATA("Diagnosis",$Y$2)/W52*1000</f>
        <v>#DIV/0!</v>
      </c>
    </row>
    <row r="53" spans="1:26" ht="15" customHeight="1" x14ac:dyDescent="0.2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8"/>
      <c r="M53" s="28"/>
      <c r="N53" s="27"/>
      <c r="O53" s="27"/>
      <c r="P53" s="28"/>
      <c r="Q53" s="27"/>
      <c r="R53" s="27"/>
      <c r="S53" s="72"/>
      <c r="T53" s="27"/>
      <c r="V53" s="12" t="s">
        <v>27</v>
      </c>
      <c r="W53" s="48" t="e">
        <f>GETPIVOTDATA("Antibiotic",$AB$2)/W52*1000</f>
        <v>#DIV/0!</v>
      </c>
      <c r="Y53" s="38" t="s">
        <v>180</v>
      </c>
      <c r="Z53" s="47">
        <f>SUMIF(Z54:Z55,"&gt;0")</f>
        <v>0</v>
      </c>
    </row>
    <row r="54" spans="1:26" ht="15" customHeight="1" x14ac:dyDescent="0.2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8"/>
      <c r="M54" s="28"/>
      <c r="N54" s="27"/>
      <c r="O54" s="27"/>
      <c r="P54" s="28"/>
      <c r="Q54" s="27"/>
      <c r="R54" s="27"/>
      <c r="S54" s="72"/>
      <c r="T54" s="27"/>
      <c r="V54" s="12" t="s">
        <v>28</v>
      </c>
      <c r="W54" s="48" t="e">
        <f>GETPIVOTDATA("Days of Therapy",$AW$2)/W52*1000</f>
        <v>#DIV/0!</v>
      </c>
      <c r="Y54" s="46" t="s">
        <v>179</v>
      </c>
      <c r="Z54" s="52">
        <f>IFERROR(GETPIVOTDATA("Diagnosis",$Y$2,"Diagnosis","Urinary tract infection (without catheter)")/W52*1000,0)</f>
        <v>0</v>
      </c>
    </row>
    <row r="55" spans="1:26" ht="15" customHeight="1" x14ac:dyDescent="0.2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8"/>
      <c r="M55" s="28"/>
      <c r="N55" s="27"/>
      <c r="O55" s="27"/>
      <c r="P55" s="28"/>
      <c r="Q55" s="27"/>
      <c r="R55" s="27"/>
      <c r="S55" s="72"/>
      <c r="T55" s="27"/>
      <c r="V55" s="12" t="s">
        <v>195</v>
      </c>
      <c r="W55" s="49">
        <f>IFERROR(GETPIVOTDATA("SBAR Usage and Completeness",$BF$2,"SBAR Usage and Completeness","SBAR used and complete")/GETPIVOTDATA("SBAR Usage and Completeness",$BF$2),0)</f>
        <v>0</v>
      </c>
      <c r="Y55" s="46" t="s">
        <v>181</v>
      </c>
      <c r="Z55" s="52">
        <f>IFERROR(GETPIVOTDATA("Diagnosis",$Y$2,"Diagnosis","Urinary tract infection (with catheter)")/W52*1000,0)</f>
        <v>0</v>
      </c>
    </row>
    <row r="56" spans="1:26" ht="15" customHeight="1" x14ac:dyDescent="0.2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8"/>
      <c r="M56" s="28"/>
      <c r="N56" s="27"/>
      <c r="O56" s="27"/>
      <c r="P56" s="28"/>
      <c r="Q56" s="27"/>
      <c r="R56" s="27"/>
      <c r="S56" s="72"/>
      <c r="T56" s="27"/>
      <c r="V56" s="50" t="s">
        <v>30</v>
      </c>
      <c r="W56" s="51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</v>
      </c>
      <c r="Y56" s="38" t="s">
        <v>66</v>
      </c>
      <c r="Z56" s="47">
        <f>SUMIF(Z57:Z62,"&gt;0")</f>
        <v>0</v>
      </c>
    </row>
    <row r="57" spans="1:26" ht="15" customHeight="1" x14ac:dyDescent="0.2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8"/>
      <c r="M57" s="28"/>
      <c r="N57" s="27"/>
      <c r="O57" s="27"/>
      <c r="P57" s="28"/>
      <c r="Q57" s="27"/>
      <c r="R57" s="27"/>
      <c r="S57" s="72"/>
      <c r="T57" s="27"/>
      <c r="V57" s="12" t="s">
        <v>196</v>
      </c>
      <c r="W57" s="49">
        <f>IFERROR(GETPIVOTDATA("SBAR Usage and Completeness",$BF$2,"SBAR Usage and Completeness","SBAR used but incomplete")/GETPIVOTDATA("SBAR Usage and Completeness",$BF$2),0)</f>
        <v>0</v>
      </c>
      <c r="Y57" s="46" t="s">
        <v>25</v>
      </c>
      <c r="Z57" s="52">
        <f>IFERROR(GETPIVOTDATA("Diagnosis",$Y$2,"Diagnosis","pneumonia")/W52*1000,0)</f>
        <v>0</v>
      </c>
    </row>
    <row r="58" spans="1:26" ht="15" customHeight="1" x14ac:dyDescent="0.2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8"/>
      <c r="M58" s="28"/>
      <c r="N58" s="27"/>
      <c r="O58" s="27"/>
      <c r="P58" s="28"/>
      <c r="Q58" s="27"/>
      <c r="R58" s="27"/>
      <c r="S58" s="72"/>
      <c r="T58" s="27"/>
      <c r="V58" s="12" t="s">
        <v>197</v>
      </c>
      <c r="W58" s="49">
        <f>IFERROR(GETPIVOTDATA("SBAR Usage and Completeness",$BF$2,"SBAR Usage and Completeness","SBAR not used")/GETPIVOTDATA("SBAR Usage and Completeness",$BF$2),0)</f>
        <v>0</v>
      </c>
      <c r="Y58" s="46" t="s">
        <v>178</v>
      </c>
      <c r="Z58" s="52">
        <f>IFERROR(GETPIVOTDATA("Diagnosis",$Y$2,"Diagnosis","influenza-like illness")/W52*1000,0)</f>
        <v>0</v>
      </c>
    </row>
    <row r="59" spans="1:26" ht="15" customHeight="1" x14ac:dyDescent="0.2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8"/>
      <c r="M59" s="28"/>
      <c r="N59" s="27"/>
      <c r="O59" s="27"/>
      <c r="P59" s="28"/>
      <c r="Q59" s="27"/>
      <c r="R59" s="27"/>
      <c r="S59" s="72"/>
      <c r="T59" s="27"/>
      <c r="V59" s="12" t="s">
        <v>308</v>
      </c>
      <c r="W59" s="48">
        <f>IFERROR(GETPIVOTDATA("Microbiology Test Sent",$AT$2,"Microbiology Test Sent","Urinalysis and reflex culture and sensitivities")/W52*1000,0)</f>
        <v>0</v>
      </c>
      <c r="Y59" s="46" t="s">
        <v>297</v>
      </c>
      <c r="Z59" s="52">
        <f>IFERROR(GETPIVOTDATA("Diagnosis",$Y$2,"Diagnosis","acute bronchitis or tracheobronchitis")/W52*1000,0)</f>
        <v>0</v>
      </c>
    </row>
    <row r="60" spans="1:26" ht="15" customHeight="1" x14ac:dyDescent="0.2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8"/>
      <c r="M60" s="28"/>
      <c r="N60" s="27"/>
      <c r="O60" s="27"/>
      <c r="P60" s="28"/>
      <c r="Q60" s="27"/>
      <c r="R60" s="27"/>
      <c r="S60" s="72"/>
      <c r="T60" s="27"/>
      <c r="V60" s="12"/>
      <c r="W60" s="11"/>
      <c r="Y60" s="46" t="s">
        <v>294</v>
      </c>
      <c r="Z60" s="85">
        <f>IFERROR(GETPIVOTDATA("Diagnosis",$Y$2,"Diagnosis","COPD exacerbation")/W52*1000,0)</f>
        <v>0</v>
      </c>
    </row>
    <row r="61" spans="1:26" ht="15" customHeight="1" x14ac:dyDescent="0.25">
      <c r="A61" s="27"/>
      <c r="B61" s="27"/>
      <c r="C61" s="27"/>
      <c r="D61" s="27"/>
      <c r="E61" s="27"/>
      <c r="F61" s="28"/>
      <c r="G61" s="28"/>
      <c r="H61" s="27"/>
      <c r="I61" s="27"/>
      <c r="J61" s="27"/>
      <c r="K61" s="27"/>
      <c r="L61" s="28"/>
      <c r="M61" s="28"/>
      <c r="N61" s="27"/>
      <c r="O61" s="27"/>
      <c r="P61" s="28"/>
      <c r="Q61" s="27"/>
      <c r="R61" s="27"/>
      <c r="S61" s="72"/>
      <c r="T61" s="27"/>
      <c r="Y61" s="46" t="s">
        <v>296</v>
      </c>
      <c r="Z61" s="52">
        <f>IFERROR(GETPIVOTDATA("Diagnosis",$Y$2,"Diagnosis","common cold syndrome")/W52*1000,0)</f>
        <v>0</v>
      </c>
    </row>
    <row r="62" spans="1:26" ht="15" customHeight="1" x14ac:dyDescent="0.25">
      <c r="A62" s="27"/>
      <c r="B62" s="27"/>
      <c r="C62" s="27"/>
      <c r="D62" s="27"/>
      <c r="E62" s="27"/>
      <c r="F62" s="28"/>
      <c r="G62" s="28"/>
      <c r="H62" s="27"/>
      <c r="I62" s="27"/>
      <c r="J62" s="27"/>
      <c r="K62" s="27"/>
      <c r="L62" s="28"/>
      <c r="M62" s="28"/>
      <c r="N62" s="27"/>
      <c r="O62" s="27"/>
      <c r="P62" s="28"/>
      <c r="Q62" s="27"/>
      <c r="R62" s="27"/>
      <c r="S62" s="72"/>
      <c r="T62" s="27"/>
      <c r="Y62" s="46" t="s">
        <v>295</v>
      </c>
      <c r="Z62" s="52">
        <f>IFERROR(GETPIVOTDATA("Diagnosis",$Y$2,"Diagnosis","pharyngitis")/W52*1000,0)</f>
        <v>0</v>
      </c>
    </row>
    <row r="63" spans="1:26" ht="15" customHeight="1" x14ac:dyDescent="0.25">
      <c r="A63" s="27"/>
      <c r="B63" s="27"/>
      <c r="C63" s="27"/>
      <c r="D63" s="27"/>
      <c r="E63" s="27"/>
      <c r="F63" s="28"/>
      <c r="G63" s="28"/>
      <c r="H63" s="27"/>
      <c r="I63" s="27"/>
      <c r="J63" s="27"/>
      <c r="K63" s="27"/>
      <c r="L63" s="28"/>
      <c r="M63" s="28"/>
      <c r="N63" s="27"/>
      <c r="O63" s="27"/>
      <c r="P63" s="28"/>
      <c r="Q63" s="27"/>
      <c r="R63" s="27"/>
      <c r="S63" s="72"/>
      <c r="T63" s="27"/>
      <c r="Y63" s="37" t="s">
        <v>62</v>
      </c>
      <c r="Z63" s="47">
        <f>IFERROR(GETPIVOTDATA("Diagnosis",$Y$2,"Diagnosis","cellulitis, soft tissue, or wound infection")/W52*1000,0)</f>
        <v>0</v>
      </c>
    </row>
    <row r="64" spans="1:26" ht="15" customHeight="1" x14ac:dyDescent="0.25">
      <c r="A64" s="27"/>
      <c r="B64" s="27"/>
      <c r="C64" s="27"/>
      <c r="D64" s="27"/>
      <c r="E64" s="27"/>
      <c r="F64" s="28"/>
      <c r="G64" s="28"/>
      <c r="H64" s="27"/>
      <c r="I64" s="27"/>
      <c r="J64" s="27"/>
      <c r="K64" s="27"/>
      <c r="L64" s="28"/>
      <c r="M64" s="28"/>
      <c r="N64" s="27"/>
      <c r="O64" s="27"/>
      <c r="P64" s="28"/>
      <c r="Q64" s="27"/>
      <c r="R64" s="27"/>
      <c r="S64" s="72"/>
      <c r="T64" s="27"/>
      <c r="Y64" s="38" t="s">
        <v>298</v>
      </c>
      <c r="Z64" s="47">
        <f>SUMIF(Z65:Z66,"&gt;0")</f>
        <v>0</v>
      </c>
    </row>
    <row r="65" spans="1:26" ht="15" customHeight="1" x14ac:dyDescent="0.25">
      <c r="A65" s="27"/>
      <c r="B65" s="27"/>
      <c r="C65" s="27"/>
      <c r="D65" s="27"/>
      <c r="E65" s="27"/>
      <c r="F65" s="28"/>
      <c r="G65" s="28"/>
      <c r="H65" s="27"/>
      <c r="I65" s="27"/>
      <c r="J65" s="27"/>
      <c r="K65" s="27"/>
      <c r="L65" s="28"/>
      <c r="M65" s="28"/>
      <c r="N65" s="27"/>
      <c r="O65" s="27"/>
      <c r="P65" s="28"/>
      <c r="Q65" s="27"/>
      <c r="R65" s="27"/>
      <c r="S65" s="72"/>
      <c r="T65" s="27"/>
      <c r="Y65" s="46" t="s">
        <v>56</v>
      </c>
      <c r="Z65" s="52">
        <f>IFERROR(GETPIVOTDATA("Diagnosis",$Y$2,"Diagnosis","gastroenteritis")/W52*1000,0)</f>
        <v>0</v>
      </c>
    </row>
    <row r="66" spans="1:26" ht="15" customHeight="1" x14ac:dyDescent="0.25">
      <c r="A66" s="27"/>
      <c r="B66" s="27"/>
      <c r="C66" s="27"/>
      <c r="D66" s="27"/>
      <c r="E66" s="27"/>
      <c r="F66" s="28"/>
      <c r="G66" s="28"/>
      <c r="H66" s="27"/>
      <c r="I66" s="27"/>
      <c r="J66" s="27"/>
      <c r="K66" s="27"/>
      <c r="L66" s="28"/>
      <c r="M66" s="28"/>
      <c r="N66" s="27"/>
      <c r="O66" s="27"/>
      <c r="P66" s="28"/>
      <c r="Q66" s="27"/>
      <c r="R66" s="27"/>
      <c r="S66" s="72"/>
      <c r="T66" s="27"/>
      <c r="Y66" s="46" t="s">
        <v>299</v>
      </c>
      <c r="Z66" s="52">
        <f>IFERROR(GETPIVOTDATA("Diagnosis",$Y$2,"Diagnosis","norovirus gastroenteritis")/W52*1000,0)</f>
        <v>0</v>
      </c>
    </row>
    <row r="67" spans="1:26" ht="15" customHeight="1" x14ac:dyDescent="0.25">
      <c r="A67" s="27"/>
      <c r="B67" s="27"/>
      <c r="C67" s="27"/>
      <c r="D67" s="27"/>
      <c r="E67" s="27"/>
      <c r="F67" s="28"/>
      <c r="G67" s="28"/>
      <c r="H67" s="27"/>
      <c r="I67" s="27"/>
      <c r="J67" s="27"/>
      <c r="K67" s="27"/>
      <c r="L67" s="28"/>
      <c r="M67" s="28"/>
      <c r="N67" s="27"/>
      <c r="O67" s="27"/>
      <c r="P67" s="28"/>
      <c r="Q67" s="27"/>
      <c r="R67" s="27"/>
      <c r="S67" s="72"/>
      <c r="T67" s="27"/>
      <c r="Y67" s="83" t="s">
        <v>304</v>
      </c>
      <c r="Z67" s="48">
        <f>IFERROR(GETPIVOTDATA("Diagnosis",$Y$2,"Diagnosis","Clostridium difficle infection")/W52*10000,0)</f>
        <v>0</v>
      </c>
    </row>
    <row r="68" spans="1:26" ht="15" customHeight="1" x14ac:dyDescent="0.25">
      <c r="A68" s="27"/>
      <c r="B68" s="27"/>
      <c r="C68" s="27"/>
      <c r="D68" s="27"/>
      <c r="E68" s="27"/>
      <c r="F68" s="28"/>
      <c r="G68" s="28"/>
      <c r="H68" s="27"/>
      <c r="I68" s="27"/>
      <c r="J68" s="27"/>
      <c r="K68" s="27"/>
      <c r="L68" s="28"/>
      <c r="M68" s="28"/>
      <c r="N68" s="27"/>
      <c r="O68" s="27"/>
      <c r="P68" s="28"/>
      <c r="Q68" s="27"/>
      <c r="R68" s="27"/>
      <c r="S68" s="72"/>
      <c r="T68" s="27"/>
      <c r="Y68" s="1" t="s">
        <v>303</v>
      </c>
      <c r="Z68" s="48"/>
    </row>
    <row r="69" spans="1:26" ht="15" customHeight="1" x14ac:dyDescent="0.25">
      <c r="A69" s="27"/>
      <c r="B69" s="27"/>
      <c r="C69" s="27"/>
      <c r="D69" s="27"/>
      <c r="E69" s="27"/>
      <c r="F69" s="28"/>
      <c r="G69" s="28"/>
      <c r="H69" s="27"/>
      <c r="I69" s="27"/>
      <c r="J69" s="27"/>
      <c r="K69" s="27"/>
      <c r="L69" s="28"/>
      <c r="M69" s="28"/>
      <c r="N69" s="27"/>
      <c r="O69" s="27"/>
      <c r="P69" s="28"/>
      <c r="Q69" s="27"/>
      <c r="R69" s="27"/>
      <c r="S69" s="72"/>
      <c r="T69" s="27"/>
    </row>
    <row r="70" spans="1:26" ht="15" customHeight="1" x14ac:dyDescent="0.25">
      <c r="A70" s="27"/>
      <c r="B70" s="27"/>
      <c r="C70" s="27"/>
      <c r="D70" s="27"/>
      <c r="E70" s="27"/>
      <c r="F70" s="28"/>
      <c r="G70" s="28"/>
      <c r="H70" s="27"/>
      <c r="I70" s="27"/>
      <c r="J70" s="27"/>
      <c r="K70" s="27"/>
      <c r="L70" s="28"/>
      <c r="M70" s="28"/>
      <c r="N70" s="27"/>
      <c r="O70" s="27"/>
      <c r="P70" s="28"/>
      <c r="Q70" s="27"/>
      <c r="R70" s="27"/>
      <c r="S70" s="72"/>
      <c r="T70" s="27"/>
    </row>
    <row r="71" spans="1:26" ht="15" customHeight="1" x14ac:dyDescent="0.25">
      <c r="A71" s="27"/>
      <c r="B71" s="27"/>
      <c r="C71" s="27"/>
      <c r="D71" s="27"/>
      <c r="E71" s="27"/>
      <c r="F71" s="28"/>
      <c r="G71" s="28"/>
      <c r="H71" s="27"/>
      <c r="I71" s="27"/>
      <c r="J71" s="27"/>
      <c r="K71" s="27"/>
      <c r="L71" s="28"/>
      <c r="M71" s="28"/>
      <c r="N71" s="27"/>
      <c r="O71" s="27"/>
      <c r="P71" s="28"/>
      <c r="Q71" s="27"/>
      <c r="R71" s="27"/>
      <c r="S71" s="72"/>
      <c r="T71" s="27"/>
    </row>
    <row r="72" spans="1:26" ht="15" customHeight="1" x14ac:dyDescent="0.25">
      <c r="A72" s="27"/>
      <c r="B72" s="27"/>
      <c r="C72" s="27"/>
      <c r="D72" s="27"/>
      <c r="E72" s="27"/>
      <c r="F72" s="28"/>
      <c r="G72" s="28"/>
      <c r="H72" s="27"/>
      <c r="I72" s="27"/>
      <c r="J72" s="27"/>
      <c r="K72" s="27"/>
      <c r="L72" s="28"/>
      <c r="M72" s="28"/>
      <c r="N72" s="27"/>
      <c r="O72" s="27"/>
      <c r="P72" s="28"/>
      <c r="Q72" s="27"/>
      <c r="R72" s="27"/>
      <c r="S72" s="72"/>
      <c r="T72" s="27"/>
    </row>
    <row r="73" spans="1:26" ht="15" customHeight="1" x14ac:dyDescent="0.25">
      <c r="A73" s="27"/>
      <c r="B73" s="27"/>
      <c r="C73" s="27"/>
      <c r="D73" s="27"/>
      <c r="E73" s="27"/>
      <c r="F73" s="28"/>
      <c r="G73" s="28"/>
      <c r="H73" s="27"/>
      <c r="I73" s="27"/>
      <c r="J73" s="27"/>
      <c r="K73" s="27"/>
      <c r="L73" s="28"/>
      <c r="M73" s="28"/>
      <c r="N73" s="27"/>
      <c r="O73" s="27"/>
      <c r="P73" s="28"/>
      <c r="Q73" s="27"/>
      <c r="R73" s="27"/>
      <c r="S73" s="72"/>
      <c r="T73" s="27"/>
    </row>
    <row r="74" spans="1:26" ht="15" customHeight="1" x14ac:dyDescent="0.25">
      <c r="A74" s="27"/>
      <c r="B74" s="27"/>
      <c r="C74" s="27"/>
      <c r="D74" s="27"/>
      <c r="E74" s="27"/>
      <c r="F74" s="28"/>
      <c r="G74" s="28"/>
      <c r="H74" s="27"/>
      <c r="I74" s="27"/>
      <c r="J74" s="27"/>
      <c r="K74" s="27"/>
      <c r="L74" s="28"/>
      <c r="M74" s="28"/>
      <c r="N74" s="27"/>
      <c r="O74" s="27"/>
      <c r="P74" s="28"/>
      <c r="Q74" s="27"/>
      <c r="R74" s="27"/>
      <c r="S74" s="72"/>
      <c r="T74" s="27"/>
      <c r="Z74"/>
    </row>
    <row r="75" spans="1:26" ht="15" customHeight="1" x14ac:dyDescent="0.25">
      <c r="A75" s="27"/>
      <c r="B75" s="27"/>
      <c r="C75" s="27"/>
      <c r="D75" s="27"/>
      <c r="E75" s="27"/>
      <c r="F75" s="28"/>
      <c r="G75" s="28"/>
      <c r="H75" s="27"/>
      <c r="I75" s="27"/>
      <c r="J75" s="27"/>
      <c r="K75" s="27"/>
      <c r="L75" s="28"/>
      <c r="M75" s="28"/>
      <c r="N75" s="27"/>
      <c r="O75" s="27"/>
      <c r="P75" s="28"/>
      <c r="Q75" s="27"/>
      <c r="R75" s="27"/>
      <c r="S75" s="72"/>
      <c r="T75" s="27"/>
      <c r="Z75"/>
    </row>
    <row r="76" spans="1:26" ht="15" customHeight="1" x14ac:dyDescent="0.25">
      <c r="A76" s="27"/>
      <c r="B76" s="27"/>
      <c r="C76" s="27"/>
      <c r="D76" s="27"/>
      <c r="E76" s="27"/>
      <c r="F76" s="28"/>
      <c r="G76" s="28"/>
      <c r="H76" s="27"/>
      <c r="I76" s="27"/>
      <c r="J76" s="27"/>
      <c r="K76" s="27"/>
      <c r="L76" s="28"/>
      <c r="M76" s="28"/>
      <c r="N76" s="27"/>
      <c r="O76" s="27"/>
      <c r="P76" s="28"/>
      <c r="Q76" s="27"/>
      <c r="R76" s="27"/>
      <c r="S76" s="72"/>
      <c r="T76" s="27"/>
      <c r="Z76"/>
    </row>
    <row r="77" spans="1:26" ht="15" customHeight="1" x14ac:dyDescent="0.25">
      <c r="A77" s="27"/>
      <c r="B77" s="27"/>
      <c r="C77" s="27"/>
      <c r="D77" s="27"/>
      <c r="E77" s="27"/>
      <c r="F77" s="28"/>
      <c r="G77" s="28"/>
      <c r="H77" s="27"/>
      <c r="I77" s="27"/>
      <c r="J77" s="27"/>
      <c r="K77" s="27"/>
      <c r="L77" s="28"/>
      <c r="M77" s="28"/>
      <c r="N77" s="27"/>
      <c r="O77" s="27"/>
      <c r="P77" s="28"/>
      <c r="Q77" s="27"/>
      <c r="R77" s="27"/>
      <c r="S77" s="72"/>
      <c r="T77" s="27"/>
      <c r="X77"/>
      <c r="Z77"/>
    </row>
    <row r="78" spans="1:26" ht="15" customHeight="1" x14ac:dyDescent="0.25">
      <c r="A78" s="27"/>
      <c r="B78" s="27"/>
      <c r="C78" s="27"/>
      <c r="D78" s="27"/>
      <c r="E78" s="27"/>
      <c r="F78" s="28"/>
      <c r="G78" s="28"/>
      <c r="H78" s="27"/>
      <c r="I78" s="27"/>
      <c r="J78" s="27"/>
      <c r="K78" s="27"/>
      <c r="L78" s="28"/>
      <c r="M78" s="28"/>
      <c r="N78" s="27"/>
      <c r="O78" s="27"/>
      <c r="P78" s="28"/>
      <c r="Q78" s="27"/>
      <c r="R78" s="27"/>
      <c r="S78" s="72"/>
      <c r="T78" s="27"/>
      <c r="Z78"/>
    </row>
    <row r="79" spans="1:26" ht="15" customHeight="1" x14ac:dyDescent="0.25">
      <c r="A79" s="27"/>
      <c r="B79" s="27"/>
      <c r="C79" s="27"/>
      <c r="D79" s="27"/>
      <c r="E79" s="27"/>
      <c r="F79" s="28"/>
      <c r="G79" s="28"/>
      <c r="H79" s="27"/>
      <c r="I79" s="27"/>
      <c r="J79" s="27"/>
      <c r="K79" s="27"/>
      <c r="L79" s="28"/>
      <c r="M79" s="28"/>
      <c r="N79" s="27"/>
      <c r="O79" s="27"/>
      <c r="P79" s="28"/>
      <c r="Q79" s="27"/>
      <c r="R79" s="27"/>
      <c r="S79" s="72"/>
      <c r="T79" s="27"/>
      <c r="Y79"/>
      <c r="Z79"/>
    </row>
    <row r="80" spans="1:26" ht="15" customHeight="1" x14ac:dyDescent="0.25">
      <c r="A80" s="27"/>
      <c r="B80" s="27"/>
      <c r="C80" s="27"/>
      <c r="D80" s="27"/>
      <c r="E80" s="27"/>
      <c r="F80" s="28"/>
      <c r="G80" s="28"/>
      <c r="H80" s="27"/>
      <c r="I80" s="27"/>
      <c r="J80" s="27"/>
      <c r="K80" s="27"/>
      <c r="L80" s="28"/>
      <c r="M80" s="28"/>
      <c r="N80" s="27"/>
      <c r="O80" s="27"/>
      <c r="P80" s="28"/>
      <c r="Q80" s="27"/>
      <c r="R80" s="27"/>
      <c r="S80" s="72"/>
      <c r="T80" s="27"/>
    </row>
    <row r="81" spans="1:20" ht="15" customHeight="1" x14ac:dyDescent="0.25">
      <c r="A81" s="27"/>
      <c r="B81" s="27"/>
      <c r="C81" s="27"/>
      <c r="D81" s="27"/>
      <c r="E81" s="27"/>
      <c r="F81" s="28"/>
      <c r="G81" s="28"/>
      <c r="H81" s="27"/>
      <c r="I81" s="27"/>
      <c r="J81" s="27"/>
      <c r="K81" s="27"/>
      <c r="L81" s="28"/>
      <c r="M81" s="28"/>
      <c r="N81" s="27"/>
      <c r="O81" s="27"/>
      <c r="P81" s="28"/>
      <c r="Q81" s="27"/>
      <c r="R81" s="27"/>
      <c r="S81" s="72"/>
      <c r="T81" s="27"/>
    </row>
    <row r="82" spans="1:20" ht="15" customHeight="1" x14ac:dyDescent="0.25">
      <c r="A82" s="27"/>
      <c r="B82" s="27"/>
      <c r="C82" s="27"/>
      <c r="D82" s="27"/>
      <c r="E82" s="27"/>
      <c r="F82" s="28"/>
      <c r="G82" s="28"/>
      <c r="H82" s="27"/>
      <c r="I82" s="27"/>
      <c r="J82" s="27"/>
      <c r="K82" s="27"/>
      <c r="L82" s="28"/>
      <c r="M82" s="28"/>
      <c r="N82" s="27"/>
      <c r="O82" s="27"/>
      <c r="P82" s="28"/>
      <c r="Q82" s="27"/>
      <c r="R82" s="27"/>
      <c r="S82" s="72"/>
      <c r="T82" s="27"/>
    </row>
    <row r="83" spans="1:20" ht="15" customHeight="1" x14ac:dyDescent="0.25">
      <c r="A83" s="27"/>
      <c r="B83" s="27"/>
      <c r="C83" s="27"/>
      <c r="D83" s="27"/>
      <c r="E83" s="27"/>
      <c r="F83" s="28"/>
      <c r="G83" s="28"/>
      <c r="H83" s="27"/>
      <c r="I83" s="27"/>
      <c r="J83" s="27"/>
      <c r="K83" s="27"/>
      <c r="L83" s="28"/>
      <c r="M83" s="28"/>
      <c r="N83" s="27"/>
      <c r="O83" s="27"/>
      <c r="P83" s="28"/>
      <c r="Q83" s="27"/>
      <c r="R83" s="27"/>
      <c r="S83" s="72"/>
      <c r="T83" s="27"/>
    </row>
    <row r="84" spans="1:20" ht="15" customHeight="1" x14ac:dyDescent="0.25">
      <c r="A84" s="27"/>
      <c r="B84" s="27"/>
      <c r="C84" s="27"/>
      <c r="D84" s="27"/>
      <c r="E84" s="27"/>
      <c r="F84" s="28"/>
      <c r="G84" s="28"/>
      <c r="H84" s="27"/>
      <c r="I84" s="27"/>
      <c r="J84" s="27"/>
      <c r="K84" s="27"/>
      <c r="L84" s="28"/>
      <c r="M84" s="28"/>
      <c r="N84" s="27"/>
      <c r="O84" s="27"/>
      <c r="P84" s="28"/>
      <c r="Q84" s="27"/>
      <c r="R84" s="27"/>
      <c r="S84" s="72"/>
      <c r="T84" s="27"/>
    </row>
    <row r="85" spans="1:20" ht="15" customHeight="1" x14ac:dyDescent="0.25">
      <c r="A85" s="27"/>
      <c r="B85" s="27"/>
      <c r="C85" s="27"/>
      <c r="D85" s="27"/>
      <c r="E85" s="27"/>
      <c r="F85" s="28"/>
      <c r="G85" s="28"/>
      <c r="H85" s="27"/>
      <c r="I85" s="27"/>
      <c r="J85" s="27"/>
      <c r="K85" s="27"/>
      <c r="L85" s="28"/>
      <c r="M85" s="28"/>
      <c r="N85" s="27"/>
      <c r="O85" s="27"/>
      <c r="P85" s="28"/>
      <c r="Q85" s="27"/>
      <c r="R85" s="27"/>
      <c r="S85" s="72"/>
      <c r="T85" s="27"/>
    </row>
    <row r="86" spans="1:20" ht="15" customHeight="1" x14ac:dyDescent="0.25">
      <c r="A86" s="27"/>
      <c r="B86" s="27"/>
      <c r="C86" s="27"/>
      <c r="D86" s="27"/>
      <c r="E86" s="27"/>
      <c r="F86" s="28"/>
      <c r="G86" s="28"/>
      <c r="H86" s="27"/>
      <c r="I86" s="27"/>
      <c r="J86" s="27"/>
      <c r="K86" s="27"/>
      <c r="L86" s="28"/>
      <c r="M86" s="28"/>
      <c r="N86" s="27"/>
      <c r="O86" s="27"/>
      <c r="P86" s="28"/>
      <c r="Q86" s="27"/>
      <c r="R86" s="27"/>
      <c r="S86" s="72"/>
      <c r="T86" s="27"/>
    </row>
    <row r="87" spans="1:20" ht="15" customHeight="1" x14ac:dyDescent="0.25">
      <c r="A87" s="27"/>
      <c r="B87" s="27"/>
      <c r="C87" s="27"/>
      <c r="D87" s="27"/>
      <c r="E87" s="27"/>
      <c r="F87" s="28"/>
      <c r="G87" s="28"/>
      <c r="H87" s="27"/>
      <c r="I87" s="27"/>
      <c r="J87" s="27"/>
      <c r="K87" s="27"/>
      <c r="L87" s="28"/>
      <c r="M87" s="28"/>
      <c r="N87" s="27"/>
      <c r="O87" s="27"/>
      <c r="P87" s="28"/>
      <c r="Q87" s="27"/>
      <c r="R87" s="27"/>
      <c r="S87" s="72"/>
      <c r="T87" s="27"/>
    </row>
    <row r="88" spans="1:20" ht="15" customHeight="1" x14ac:dyDescent="0.25">
      <c r="A88" s="27"/>
      <c r="B88" s="27"/>
      <c r="C88" s="27"/>
      <c r="D88" s="27"/>
      <c r="E88" s="27"/>
      <c r="F88" s="28"/>
      <c r="G88" s="28"/>
      <c r="H88" s="27"/>
      <c r="I88" s="27"/>
      <c r="J88" s="27"/>
      <c r="K88" s="27"/>
      <c r="L88" s="28"/>
      <c r="M88" s="28"/>
      <c r="N88" s="27"/>
      <c r="O88" s="27"/>
      <c r="P88" s="28"/>
      <c r="Q88" s="27"/>
      <c r="R88" s="27"/>
      <c r="S88" s="72"/>
      <c r="T88" s="27"/>
    </row>
    <row r="89" spans="1:20" ht="15" customHeight="1" x14ac:dyDescent="0.25">
      <c r="A89" s="27"/>
      <c r="B89" s="27"/>
      <c r="C89" s="27"/>
      <c r="D89" s="27"/>
      <c r="E89" s="27"/>
      <c r="F89" s="28"/>
      <c r="G89" s="28"/>
      <c r="H89" s="27"/>
      <c r="I89" s="27"/>
      <c r="J89" s="27"/>
      <c r="K89" s="27"/>
      <c r="L89" s="28"/>
      <c r="M89" s="28"/>
      <c r="N89" s="27"/>
      <c r="O89" s="27"/>
      <c r="P89" s="28"/>
      <c r="Q89" s="27"/>
      <c r="R89" s="27"/>
      <c r="S89" s="72"/>
      <c r="T89" s="27"/>
    </row>
    <row r="90" spans="1:20" ht="15" customHeight="1" x14ac:dyDescent="0.25">
      <c r="A90" s="27"/>
      <c r="B90" s="27"/>
      <c r="C90" s="27"/>
      <c r="D90" s="27"/>
      <c r="E90" s="27"/>
      <c r="F90" s="28"/>
      <c r="G90" s="28"/>
      <c r="H90" s="27"/>
      <c r="I90" s="27"/>
      <c r="J90" s="27"/>
      <c r="K90" s="27"/>
      <c r="L90" s="28"/>
      <c r="M90" s="28"/>
      <c r="N90" s="27"/>
      <c r="O90" s="27"/>
      <c r="P90" s="28"/>
      <c r="Q90" s="27"/>
      <c r="R90" s="27"/>
      <c r="S90" s="72"/>
      <c r="T90" s="27"/>
    </row>
    <row r="91" spans="1:20" ht="15" customHeight="1" x14ac:dyDescent="0.25">
      <c r="A91" s="27"/>
      <c r="B91" s="27"/>
      <c r="C91" s="27"/>
      <c r="D91" s="27"/>
      <c r="E91" s="27"/>
      <c r="F91" s="28"/>
      <c r="G91" s="28"/>
      <c r="H91" s="27"/>
      <c r="I91" s="27"/>
      <c r="J91" s="27"/>
      <c r="K91" s="27"/>
      <c r="L91" s="28"/>
      <c r="M91" s="28"/>
      <c r="N91" s="27"/>
      <c r="O91" s="27"/>
      <c r="P91" s="28"/>
      <c r="Q91" s="27"/>
      <c r="R91" s="27"/>
      <c r="S91" s="72"/>
      <c r="T91" s="27"/>
    </row>
    <row r="92" spans="1:20" ht="15" customHeight="1" x14ac:dyDescent="0.25">
      <c r="A92" s="27"/>
      <c r="B92" s="27"/>
      <c r="C92" s="27"/>
      <c r="D92" s="27"/>
      <c r="E92" s="27"/>
      <c r="F92" s="28"/>
      <c r="G92" s="28"/>
      <c r="H92" s="27"/>
      <c r="I92" s="27"/>
      <c r="J92" s="27"/>
      <c r="K92" s="27"/>
      <c r="L92" s="28"/>
      <c r="M92" s="28"/>
      <c r="N92" s="27"/>
      <c r="O92" s="27"/>
      <c r="P92" s="28"/>
      <c r="Q92" s="27"/>
      <c r="R92" s="27"/>
      <c r="S92" s="72"/>
      <c r="T92" s="27"/>
    </row>
    <row r="93" spans="1:20" ht="15" customHeight="1" x14ac:dyDescent="0.25">
      <c r="A93" s="27"/>
      <c r="B93" s="27"/>
      <c r="C93" s="27"/>
      <c r="D93" s="27"/>
      <c r="E93" s="27"/>
      <c r="F93" s="28"/>
      <c r="G93" s="28"/>
      <c r="H93" s="27"/>
      <c r="I93" s="27"/>
      <c r="J93" s="27"/>
      <c r="K93" s="27"/>
      <c r="L93" s="28"/>
      <c r="M93" s="28"/>
      <c r="N93" s="27"/>
      <c r="O93" s="27"/>
      <c r="P93" s="28"/>
      <c r="Q93" s="27"/>
      <c r="R93" s="27"/>
      <c r="S93" s="72"/>
      <c r="T93" s="27"/>
    </row>
    <row r="94" spans="1:20" ht="15" customHeight="1" x14ac:dyDescent="0.25">
      <c r="A94" s="27"/>
      <c r="B94" s="27"/>
      <c r="C94" s="27"/>
      <c r="D94" s="27"/>
      <c r="E94" s="27"/>
      <c r="F94" s="28"/>
      <c r="G94" s="28"/>
      <c r="H94" s="27"/>
      <c r="I94" s="27"/>
      <c r="J94" s="27"/>
      <c r="K94" s="27"/>
      <c r="L94" s="28"/>
      <c r="M94" s="28"/>
      <c r="N94" s="27"/>
      <c r="O94" s="27"/>
      <c r="P94" s="28"/>
      <c r="Q94" s="27"/>
      <c r="R94" s="27"/>
      <c r="S94" s="72"/>
      <c r="T94" s="27"/>
    </row>
    <row r="95" spans="1:20" ht="15" customHeight="1" x14ac:dyDescent="0.25">
      <c r="A95" s="27"/>
      <c r="B95" s="27"/>
      <c r="C95" s="27"/>
      <c r="D95" s="27"/>
      <c r="E95" s="27"/>
      <c r="F95" s="28"/>
      <c r="G95" s="28"/>
      <c r="H95" s="27"/>
      <c r="I95" s="27"/>
      <c r="J95" s="27"/>
      <c r="K95" s="27"/>
      <c r="L95" s="28"/>
      <c r="M95" s="28"/>
      <c r="N95" s="27"/>
      <c r="O95" s="27"/>
      <c r="P95" s="28"/>
      <c r="Q95" s="27"/>
      <c r="R95" s="27"/>
      <c r="S95" s="72"/>
      <c r="T95" s="27"/>
    </row>
    <row r="96" spans="1:20" ht="15" customHeight="1" x14ac:dyDescent="0.25">
      <c r="A96" s="27"/>
      <c r="B96" s="27"/>
      <c r="C96" s="27"/>
      <c r="D96" s="27"/>
      <c r="E96" s="27"/>
      <c r="F96" s="28"/>
      <c r="G96" s="28"/>
      <c r="H96" s="27"/>
      <c r="I96" s="27"/>
      <c r="J96" s="27"/>
      <c r="K96" s="27"/>
      <c r="L96" s="28"/>
      <c r="M96" s="28"/>
      <c r="N96" s="27"/>
      <c r="O96" s="27"/>
      <c r="P96" s="28"/>
      <c r="Q96" s="27"/>
      <c r="R96" s="27"/>
      <c r="S96" s="72"/>
      <c r="T96" s="27"/>
    </row>
    <row r="97" spans="1:20" ht="15" customHeight="1" x14ac:dyDescent="0.25">
      <c r="A97" s="27"/>
      <c r="B97" s="27"/>
      <c r="C97" s="27"/>
      <c r="D97" s="27"/>
      <c r="E97" s="27"/>
      <c r="F97" s="28"/>
      <c r="G97" s="28"/>
      <c r="H97" s="27"/>
      <c r="I97" s="27"/>
      <c r="J97" s="27"/>
      <c r="K97" s="27"/>
      <c r="L97" s="28"/>
      <c r="M97" s="28"/>
      <c r="N97" s="27"/>
      <c r="O97" s="27"/>
      <c r="P97" s="28"/>
      <c r="Q97" s="27"/>
      <c r="R97" s="27"/>
      <c r="S97" s="72"/>
      <c r="T97" s="27"/>
    </row>
    <row r="98" spans="1:20" ht="15" customHeight="1" x14ac:dyDescent="0.25">
      <c r="A98" s="27"/>
      <c r="B98" s="27"/>
      <c r="C98" s="27"/>
      <c r="D98" s="27"/>
      <c r="E98" s="27"/>
      <c r="F98" s="28"/>
      <c r="G98" s="28"/>
      <c r="H98" s="27"/>
      <c r="I98" s="27"/>
      <c r="J98" s="27"/>
      <c r="K98" s="27"/>
      <c r="L98" s="28"/>
      <c r="M98" s="28"/>
      <c r="N98" s="27"/>
      <c r="O98" s="27"/>
      <c r="P98" s="28"/>
      <c r="Q98" s="27"/>
      <c r="R98" s="27"/>
      <c r="S98" s="72"/>
      <c r="T98" s="27"/>
    </row>
    <row r="99" spans="1:20" ht="15" customHeight="1" x14ac:dyDescent="0.25">
      <c r="A99" s="27"/>
      <c r="B99" s="27"/>
      <c r="C99" s="27"/>
      <c r="D99" s="27"/>
      <c r="E99" s="27"/>
      <c r="F99" s="28"/>
      <c r="G99" s="28"/>
      <c r="H99" s="27"/>
      <c r="I99" s="27"/>
      <c r="J99" s="27"/>
      <c r="K99" s="27"/>
      <c r="L99" s="28"/>
      <c r="M99" s="28"/>
      <c r="N99" s="27"/>
      <c r="O99" s="27"/>
      <c r="P99" s="28"/>
      <c r="Q99" s="27"/>
      <c r="R99" s="27"/>
      <c r="S99" s="72"/>
      <c r="T99" s="27"/>
    </row>
    <row r="100" spans="1:20" ht="15" customHeight="1" x14ac:dyDescent="0.25">
      <c r="A100" s="27"/>
      <c r="B100" s="27"/>
      <c r="C100" s="27"/>
      <c r="D100" s="27"/>
      <c r="E100" s="27"/>
      <c r="F100" s="28"/>
      <c r="G100" s="28"/>
      <c r="H100" s="27"/>
      <c r="I100" s="27"/>
      <c r="J100" s="27"/>
      <c r="K100" s="27"/>
      <c r="L100" s="28"/>
      <c r="M100" s="28"/>
      <c r="N100" s="27"/>
      <c r="O100" s="27"/>
      <c r="P100" s="28"/>
      <c r="Q100" s="27"/>
      <c r="R100" s="27"/>
      <c r="S100" s="72"/>
      <c r="T100" s="27"/>
    </row>
    <row r="101" spans="1:20" ht="15" customHeight="1" x14ac:dyDescent="0.25">
      <c r="A101" s="27"/>
      <c r="B101" s="27"/>
      <c r="C101" s="27"/>
      <c r="D101" s="27"/>
      <c r="E101" s="27"/>
      <c r="F101" s="28"/>
      <c r="G101" s="28"/>
      <c r="H101" s="27"/>
      <c r="I101" s="27"/>
      <c r="J101" s="27"/>
      <c r="K101" s="27"/>
      <c r="L101" s="28"/>
      <c r="M101" s="28"/>
      <c r="N101" s="27"/>
      <c r="O101" s="27"/>
      <c r="P101" s="28"/>
      <c r="Q101" s="27"/>
      <c r="R101" s="27"/>
      <c r="S101" s="72"/>
      <c r="T101" s="27"/>
    </row>
    <row r="102" spans="1:20" ht="15" customHeight="1" x14ac:dyDescent="0.25">
      <c r="A102" s="27"/>
      <c r="B102" s="27"/>
      <c r="C102" s="27"/>
      <c r="D102" s="27"/>
      <c r="E102" s="27"/>
      <c r="F102" s="28"/>
      <c r="G102" s="28"/>
      <c r="H102" s="27"/>
      <c r="I102" s="27"/>
      <c r="J102" s="27"/>
      <c r="K102" s="27"/>
      <c r="L102" s="28"/>
      <c r="M102" s="28"/>
      <c r="N102" s="27"/>
      <c r="O102" s="27"/>
      <c r="P102" s="28"/>
      <c r="Q102" s="27"/>
      <c r="R102" s="27"/>
      <c r="S102" s="72"/>
      <c r="T102" s="27"/>
    </row>
    <row r="103" spans="1:20" ht="15" customHeight="1" x14ac:dyDescent="0.25">
      <c r="A103" s="27"/>
      <c r="B103" s="27"/>
      <c r="C103" s="27"/>
      <c r="D103" s="27"/>
      <c r="E103" s="27"/>
      <c r="F103" s="28"/>
      <c r="G103" s="28"/>
      <c r="H103" s="27"/>
      <c r="I103" s="27"/>
      <c r="J103" s="27"/>
      <c r="K103" s="27"/>
      <c r="L103" s="28"/>
      <c r="M103" s="28"/>
      <c r="N103" s="27"/>
      <c r="O103" s="27"/>
      <c r="P103" s="28"/>
      <c r="Q103" s="27"/>
      <c r="R103" s="27"/>
      <c r="S103" s="72"/>
      <c r="T103" s="27"/>
    </row>
    <row r="104" spans="1:20" ht="15" customHeight="1" x14ac:dyDescent="0.25">
      <c r="A104" s="27"/>
      <c r="B104" s="27"/>
      <c r="C104" s="27"/>
      <c r="D104" s="27"/>
      <c r="E104" s="27"/>
      <c r="F104" s="28"/>
      <c r="G104" s="28"/>
      <c r="H104" s="27"/>
      <c r="I104" s="27"/>
      <c r="J104" s="27"/>
      <c r="K104" s="27"/>
      <c r="L104" s="28"/>
      <c r="M104" s="28"/>
      <c r="N104" s="27"/>
      <c r="O104" s="27"/>
      <c r="P104" s="28"/>
      <c r="Q104" s="27"/>
      <c r="R104" s="27"/>
      <c r="S104" s="72"/>
      <c r="T104" s="27"/>
    </row>
    <row r="105" spans="1:20" ht="15" customHeight="1" x14ac:dyDescent="0.25">
      <c r="A105" s="27"/>
      <c r="B105" s="27"/>
      <c r="C105" s="27"/>
      <c r="D105" s="27"/>
      <c r="E105" s="27"/>
      <c r="F105" s="28"/>
      <c r="G105" s="28"/>
      <c r="H105" s="27"/>
      <c r="I105" s="27"/>
      <c r="J105" s="27"/>
      <c r="K105" s="27"/>
      <c r="L105" s="28"/>
      <c r="M105" s="28"/>
      <c r="N105" s="27"/>
      <c r="O105" s="27"/>
      <c r="P105" s="28"/>
      <c r="Q105" s="27"/>
      <c r="R105" s="27"/>
      <c r="S105" s="72"/>
      <c r="T105" s="27"/>
    </row>
    <row r="106" spans="1:20" ht="15" customHeight="1" x14ac:dyDescent="0.25">
      <c r="A106" s="27"/>
      <c r="B106" s="27"/>
      <c r="C106" s="27"/>
      <c r="D106" s="27"/>
      <c r="E106" s="27"/>
      <c r="F106" s="28"/>
      <c r="G106" s="28"/>
      <c r="H106" s="27"/>
      <c r="I106" s="27"/>
      <c r="J106" s="27"/>
      <c r="K106" s="27"/>
      <c r="L106" s="28"/>
      <c r="M106" s="28"/>
      <c r="N106" s="27"/>
      <c r="O106" s="27"/>
      <c r="P106" s="28"/>
      <c r="Q106" s="27"/>
      <c r="R106" s="27"/>
      <c r="S106" s="72"/>
      <c r="T106" s="27"/>
    </row>
    <row r="107" spans="1:20" ht="15" customHeight="1" x14ac:dyDescent="0.25">
      <c r="A107" s="27"/>
      <c r="B107" s="27"/>
      <c r="C107" s="27"/>
      <c r="D107" s="27"/>
      <c r="E107" s="27"/>
      <c r="F107" s="28"/>
      <c r="G107" s="28"/>
      <c r="H107" s="27"/>
      <c r="I107" s="27"/>
      <c r="J107" s="27"/>
      <c r="K107" s="27"/>
      <c r="L107" s="28"/>
      <c r="M107" s="28"/>
      <c r="N107" s="27"/>
      <c r="O107" s="27"/>
      <c r="P107" s="28"/>
      <c r="Q107" s="27"/>
      <c r="R107" s="27"/>
      <c r="S107" s="72"/>
      <c r="T107" s="27"/>
    </row>
    <row r="108" spans="1:20" ht="15" customHeight="1" x14ac:dyDescent="0.25">
      <c r="A108" s="27"/>
      <c r="B108" s="27"/>
      <c r="C108" s="27"/>
      <c r="D108" s="27"/>
      <c r="E108" s="27"/>
      <c r="F108" s="28"/>
      <c r="G108" s="28"/>
      <c r="H108" s="27"/>
      <c r="I108" s="27"/>
      <c r="J108" s="27"/>
      <c r="K108" s="27"/>
      <c r="L108" s="28"/>
      <c r="M108" s="28"/>
      <c r="N108" s="27"/>
      <c r="O108" s="27"/>
      <c r="P108" s="28"/>
      <c r="Q108" s="27"/>
      <c r="R108" s="27"/>
      <c r="S108" s="72"/>
      <c r="T108" s="27"/>
    </row>
    <row r="109" spans="1:20" ht="15" customHeight="1" x14ac:dyDescent="0.25">
      <c r="A109" s="27"/>
      <c r="B109" s="27"/>
      <c r="C109" s="27"/>
      <c r="D109" s="27"/>
      <c r="E109" s="27"/>
      <c r="F109" s="28"/>
      <c r="G109" s="28"/>
      <c r="H109" s="27"/>
      <c r="I109" s="27"/>
      <c r="J109" s="27"/>
      <c r="K109" s="27"/>
      <c r="L109" s="28"/>
      <c r="M109" s="28"/>
      <c r="N109" s="27"/>
      <c r="O109" s="27"/>
      <c r="P109" s="28"/>
      <c r="Q109" s="27"/>
      <c r="R109" s="27"/>
      <c r="S109" s="72"/>
      <c r="T109" s="27"/>
    </row>
    <row r="110" spans="1:20" ht="15" customHeight="1" x14ac:dyDescent="0.25">
      <c r="A110" s="27"/>
      <c r="B110" s="27"/>
      <c r="C110" s="27"/>
      <c r="D110" s="27"/>
      <c r="E110" s="27"/>
      <c r="F110" s="28"/>
      <c r="G110" s="28"/>
      <c r="H110" s="27"/>
      <c r="I110" s="27"/>
      <c r="J110" s="27"/>
      <c r="K110" s="27"/>
      <c r="L110" s="28"/>
      <c r="M110" s="28"/>
      <c r="N110" s="27"/>
      <c r="O110" s="27"/>
      <c r="P110" s="28"/>
      <c r="Q110" s="27"/>
      <c r="R110" s="27"/>
      <c r="S110" s="72"/>
      <c r="T110" s="27"/>
    </row>
    <row r="111" spans="1:20" ht="15" customHeight="1" x14ac:dyDescent="0.25">
      <c r="A111" s="27"/>
      <c r="B111" s="27"/>
      <c r="C111" s="27"/>
      <c r="D111" s="27"/>
      <c r="E111" s="27"/>
      <c r="F111" s="28"/>
      <c r="G111" s="28"/>
      <c r="H111" s="27"/>
      <c r="I111" s="27"/>
      <c r="J111" s="27"/>
      <c r="K111" s="27"/>
      <c r="L111" s="28"/>
      <c r="M111" s="28"/>
      <c r="N111" s="27"/>
      <c r="O111" s="27"/>
      <c r="P111" s="28"/>
      <c r="Q111" s="27"/>
      <c r="R111" s="27"/>
      <c r="S111" s="72"/>
      <c r="T111" s="27"/>
    </row>
    <row r="112" spans="1:20" ht="15" customHeight="1" x14ac:dyDescent="0.25">
      <c r="A112" s="27"/>
      <c r="B112" s="27"/>
      <c r="C112" s="27"/>
      <c r="D112" s="27"/>
      <c r="E112" s="27"/>
      <c r="F112" s="28"/>
      <c r="G112" s="28"/>
      <c r="H112" s="27"/>
      <c r="I112" s="27"/>
      <c r="J112" s="27"/>
      <c r="K112" s="27"/>
      <c r="L112" s="28"/>
      <c r="M112" s="28"/>
      <c r="N112" s="27"/>
      <c r="O112" s="27"/>
      <c r="P112" s="28"/>
      <c r="Q112" s="27"/>
      <c r="R112" s="27"/>
      <c r="S112" s="72"/>
      <c r="T112" s="27"/>
    </row>
    <row r="113" spans="1:20" ht="15" customHeight="1" x14ac:dyDescent="0.25">
      <c r="A113" s="27"/>
      <c r="B113" s="27"/>
      <c r="C113" s="27"/>
      <c r="D113" s="27"/>
      <c r="E113" s="27"/>
      <c r="F113" s="28"/>
      <c r="G113" s="28"/>
      <c r="H113" s="27"/>
      <c r="I113" s="27"/>
      <c r="J113" s="27"/>
      <c r="K113" s="27"/>
      <c r="L113" s="28"/>
      <c r="M113" s="28"/>
      <c r="N113" s="27"/>
      <c r="O113" s="27"/>
      <c r="P113" s="28"/>
      <c r="Q113" s="27"/>
      <c r="R113" s="27"/>
      <c r="S113" s="72"/>
      <c r="T113" s="27"/>
    </row>
    <row r="114" spans="1:20" ht="15" customHeight="1" x14ac:dyDescent="0.25">
      <c r="A114" s="27"/>
      <c r="B114" s="27"/>
      <c r="C114" s="27"/>
      <c r="D114" s="27"/>
      <c r="E114" s="27"/>
      <c r="F114" s="28"/>
      <c r="G114" s="28"/>
      <c r="H114" s="27"/>
      <c r="I114" s="27"/>
      <c r="J114" s="27"/>
      <c r="K114" s="27"/>
      <c r="L114" s="28"/>
      <c r="M114" s="28"/>
      <c r="N114" s="27"/>
      <c r="O114" s="27"/>
      <c r="P114" s="28"/>
      <c r="Q114" s="27"/>
      <c r="R114" s="27"/>
      <c r="S114" s="72"/>
      <c r="T114" s="27"/>
    </row>
    <row r="115" spans="1:20" ht="15" customHeight="1" x14ac:dyDescent="0.25">
      <c r="A115" s="27"/>
      <c r="B115" s="27"/>
      <c r="C115" s="27"/>
      <c r="D115" s="27"/>
      <c r="E115" s="27"/>
      <c r="F115" s="28"/>
      <c r="G115" s="28"/>
      <c r="H115" s="27"/>
      <c r="I115" s="27"/>
      <c r="J115" s="27"/>
      <c r="K115" s="27"/>
      <c r="L115" s="28"/>
      <c r="M115" s="28"/>
      <c r="N115" s="27"/>
      <c r="O115" s="27"/>
      <c r="P115" s="28"/>
      <c r="Q115" s="27"/>
      <c r="R115" s="27"/>
      <c r="S115" s="72"/>
      <c r="T115" s="27"/>
    </row>
    <row r="116" spans="1:20" ht="15" customHeight="1" x14ac:dyDescent="0.25">
      <c r="A116" s="27"/>
      <c r="B116" s="27"/>
      <c r="C116" s="27"/>
      <c r="D116" s="27"/>
      <c r="E116" s="27"/>
      <c r="F116" s="28"/>
      <c r="G116" s="28"/>
      <c r="H116" s="27"/>
      <c r="I116" s="27"/>
      <c r="J116" s="27"/>
      <c r="K116" s="27"/>
      <c r="L116" s="28"/>
      <c r="M116" s="28"/>
      <c r="N116" s="27"/>
      <c r="O116" s="27"/>
      <c r="P116" s="28"/>
      <c r="Q116" s="27"/>
      <c r="R116" s="27"/>
      <c r="S116" s="72"/>
      <c r="T116" s="27"/>
    </row>
    <row r="117" spans="1:20" ht="15" customHeight="1" x14ac:dyDescent="0.25">
      <c r="A117" s="27"/>
      <c r="B117" s="27"/>
      <c r="C117" s="27"/>
      <c r="D117" s="27"/>
      <c r="E117" s="27"/>
      <c r="F117" s="28"/>
      <c r="G117" s="28"/>
      <c r="H117" s="27"/>
      <c r="I117" s="27"/>
      <c r="J117" s="27"/>
      <c r="K117" s="27"/>
      <c r="L117" s="28"/>
      <c r="M117" s="28"/>
      <c r="N117" s="27"/>
      <c r="O117" s="27"/>
      <c r="P117" s="28"/>
      <c r="Q117" s="27"/>
      <c r="R117" s="27"/>
      <c r="S117" s="72"/>
      <c r="T117" s="27"/>
    </row>
    <row r="118" spans="1:20" ht="15" customHeight="1" x14ac:dyDescent="0.25">
      <c r="A118" s="27"/>
      <c r="B118" s="27"/>
      <c r="C118" s="27"/>
      <c r="D118" s="27"/>
      <c r="E118" s="27"/>
      <c r="F118" s="28"/>
      <c r="G118" s="28"/>
      <c r="H118" s="27"/>
      <c r="I118" s="27"/>
      <c r="J118" s="27"/>
      <c r="K118" s="27"/>
      <c r="L118" s="28"/>
      <c r="M118" s="28"/>
      <c r="N118" s="27"/>
      <c r="O118" s="27"/>
      <c r="P118" s="28"/>
      <c r="Q118" s="27"/>
      <c r="R118" s="27"/>
      <c r="S118" s="72"/>
      <c r="T118" s="27"/>
    </row>
    <row r="119" spans="1:20" ht="15" customHeight="1" x14ac:dyDescent="0.25">
      <c r="A119" s="27"/>
      <c r="B119" s="27"/>
      <c r="C119" s="27"/>
      <c r="D119" s="27"/>
      <c r="E119" s="27"/>
      <c r="F119" s="28"/>
      <c r="G119" s="28"/>
      <c r="H119" s="27"/>
      <c r="I119" s="27"/>
      <c r="J119" s="27"/>
      <c r="K119" s="27"/>
      <c r="L119" s="28"/>
      <c r="M119" s="28"/>
      <c r="N119" s="27"/>
      <c r="O119" s="27"/>
      <c r="P119" s="28"/>
      <c r="Q119" s="27"/>
      <c r="R119" s="27"/>
      <c r="S119" s="72"/>
      <c r="T119" s="27"/>
    </row>
    <row r="120" spans="1:20" ht="15" customHeight="1" x14ac:dyDescent="0.25">
      <c r="A120" s="27"/>
      <c r="B120" s="27"/>
      <c r="C120" s="27"/>
      <c r="D120" s="27"/>
      <c r="E120" s="27"/>
      <c r="F120" s="28"/>
      <c r="G120" s="28"/>
      <c r="H120" s="27"/>
      <c r="I120" s="27"/>
      <c r="J120" s="27"/>
      <c r="K120" s="27"/>
      <c r="L120" s="28"/>
      <c r="M120" s="28"/>
      <c r="N120" s="27"/>
      <c r="O120" s="27"/>
      <c r="P120" s="28"/>
      <c r="Q120" s="27"/>
      <c r="R120" s="27"/>
      <c r="S120" s="72"/>
      <c r="T120" s="27"/>
    </row>
    <row r="121" spans="1:20" ht="15" customHeight="1" x14ac:dyDescent="0.25">
      <c r="A121" s="27"/>
      <c r="B121" s="27"/>
      <c r="C121" s="27"/>
      <c r="D121" s="27"/>
      <c r="E121" s="27"/>
      <c r="F121" s="28"/>
      <c r="G121" s="28"/>
      <c r="H121" s="27"/>
      <c r="I121" s="27"/>
      <c r="J121" s="27"/>
      <c r="K121" s="27"/>
      <c r="L121" s="28"/>
      <c r="M121" s="28"/>
      <c r="N121" s="27"/>
      <c r="O121" s="27"/>
      <c r="P121" s="28"/>
      <c r="Q121" s="27"/>
      <c r="R121" s="27"/>
      <c r="S121" s="72"/>
      <c r="T121" s="27"/>
    </row>
    <row r="122" spans="1:20" ht="15" customHeight="1" x14ac:dyDescent="0.25">
      <c r="A122" s="27"/>
      <c r="B122" s="27"/>
      <c r="C122" s="27"/>
      <c r="D122" s="27"/>
      <c r="E122" s="27"/>
      <c r="F122" s="28"/>
      <c r="G122" s="28"/>
      <c r="H122" s="27"/>
      <c r="I122" s="27"/>
      <c r="J122" s="27"/>
      <c r="K122" s="27"/>
      <c r="L122" s="28"/>
      <c r="M122" s="28"/>
      <c r="N122" s="27"/>
      <c r="O122" s="27"/>
      <c r="P122" s="28"/>
      <c r="Q122" s="27"/>
      <c r="R122" s="27"/>
      <c r="S122" s="72"/>
      <c r="T122" s="27"/>
    </row>
    <row r="123" spans="1:20" ht="15" customHeight="1" x14ac:dyDescent="0.25">
      <c r="A123" s="27"/>
      <c r="B123" s="27"/>
      <c r="C123" s="27"/>
      <c r="D123" s="27"/>
      <c r="E123" s="27"/>
      <c r="F123" s="28"/>
      <c r="G123" s="28"/>
      <c r="H123" s="27"/>
      <c r="I123" s="27"/>
      <c r="J123" s="27"/>
      <c r="K123" s="27"/>
      <c r="L123" s="28"/>
      <c r="M123" s="28"/>
      <c r="N123" s="27"/>
      <c r="O123" s="27"/>
      <c r="P123" s="28"/>
      <c r="Q123" s="27"/>
      <c r="R123" s="27"/>
      <c r="S123" s="72"/>
      <c r="T123" s="27"/>
    </row>
    <row r="124" spans="1:20" ht="15" customHeight="1" x14ac:dyDescent="0.25">
      <c r="A124" s="27"/>
      <c r="B124" s="27"/>
      <c r="C124" s="27"/>
      <c r="D124" s="27"/>
      <c r="E124" s="27"/>
      <c r="F124" s="28"/>
      <c r="G124" s="28"/>
      <c r="H124" s="27"/>
      <c r="I124" s="27"/>
      <c r="J124" s="27"/>
      <c r="K124" s="27"/>
      <c r="L124" s="28"/>
      <c r="M124" s="28"/>
      <c r="N124" s="27"/>
      <c r="O124" s="27"/>
      <c r="P124" s="28"/>
      <c r="Q124" s="27"/>
      <c r="R124" s="27"/>
      <c r="S124" s="72"/>
      <c r="T124" s="27"/>
    </row>
    <row r="125" spans="1:20" ht="15" customHeight="1" x14ac:dyDescent="0.25">
      <c r="A125" s="27"/>
      <c r="B125" s="27"/>
      <c r="C125" s="27"/>
      <c r="D125" s="27"/>
      <c r="E125" s="27"/>
      <c r="F125" s="28"/>
      <c r="G125" s="28"/>
      <c r="H125" s="27"/>
      <c r="I125" s="27"/>
      <c r="J125" s="27"/>
      <c r="K125" s="27"/>
      <c r="L125" s="28"/>
      <c r="M125" s="28"/>
      <c r="N125" s="27"/>
      <c r="O125" s="27"/>
      <c r="P125" s="28"/>
      <c r="Q125" s="27"/>
      <c r="R125" s="27"/>
      <c r="S125" s="72"/>
      <c r="T125" s="27"/>
    </row>
    <row r="126" spans="1:20" ht="15" customHeight="1" x14ac:dyDescent="0.25">
      <c r="A126" s="27"/>
      <c r="B126" s="27"/>
      <c r="C126" s="27"/>
      <c r="D126" s="27"/>
      <c r="E126" s="27"/>
      <c r="F126" s="28"/>
      <c r="G126" s="28"/>
      <c r="H126" s="27"/>
      <c r="I126" s="27"/>
      <c r="J126" s="27"/>
      <c r="K126" s="27"/>
      <c r="L126" s="28"/>
      <c r="M126" s="28"/>
      <c r="N126" s="27"/>
      <c r="O126" s="27"/>
      <c r="P126" s="28"/>
      <c r="Q126" s="27"/>
      <c r="R126" s="27"/>
      <c r="S126" s="72"/>
      <c r="T126" s="27"/>
    </row>
    <row r="127" spans="1:20" ht="15" customHeight="1" x14ac:dyDescent="0.25">
      <c r="A127" s="27"/>
      <c r="B127" s="27"/>
      <c r="C127" s="27"/>
      <c r="D127" s="27"/>
      <c r="E127" s="27"/>
      <c r="F127" s="28"/>
      <c r="G127" s="28"/>
      <c r="H127" s="27"/>
      <c r="I127" s="27"/>
      <c r="J127" s="27"/>
      <c r="K127" s="27"/>
      <c r="L127" s="28"/>
      <c r="M127" s="28"/>
      <c r="N127" s="27"/>
      <c r="O127" s="27"/>
      <c r="P127" s="28"/>
      <c r="Q127" s="27"/>
      <c r="R127" s="27"/>
      <c r="S127" s="72"/>
      <c r="T127" s="27"/>
    </row>
    <row r="128" spans="1:20" ht="15" customHeight="1" x14ac:dyDescent="0.25">
      <c r="A128" s="27"/>
      <c r="B128" s="27"/>
      <c r="C128" s="27"/>
      <c r="D128" s="27"/>
      <c r="E128" s="27"/>
      <c r="F128" s="28"/>
      <c r="G128" s="28"/>
      <c r="H128" s="27"/>
      <c r="I128" s="27"/>
      <c r="J128" s="27"/>
      <c r="K128" s="27"/>
      <c r="L128" s="28"/>
      <c r="M128" s="28"/>
      <c r="N128" s="27"/>
      <c r="O128" s="27"/>
      <c r="P128" s="28"/>
      <c r="Q128" s="27"/>
      <c r="R128" s="27"/>
      <c r="S128" s="72"/>
      <c r="T128" s="27"/>
    </row>
    <row r="129" spans="1:20" ht="15" customHeight="1" x14ac:dyDescent="0.25">
      <c r="A129" s="27"/>
      <c r="B129" s="27"/>
      <c r="C129" s="27"/>
      <c r="D129" s="27"/>
      <c r="E129" s="27"/>
      <c r="F129" s="28"/>
      <c r="G129" s="28"/>
      <c r="H129" s="27"/>
      <c r="I129" s="27"/>
      <c r="J129" s="27"/>
      <c r="K129" s="27"/>
      <c r="L129" s="28"/>
      <c r="M129" s="28"/>
      <c r="N129" s="27"/>
      <c r="O129" s="27"/>
      <c r="P129" s="28"/>
      <c r="Q129" s="27"/>
      <c r="R129" s="27"/>
      <c r="S129" s="72"/>
      <c r="T129" s="27"/>
    </row>
    <row r="130" spans="1:20" ht="15" customHeight="1" x14ac:dyDescent="0.25">
      <c r="A130" s="27"/>
      <c r="B130" s="27"/>
      <c r="C130" s="27"/>
      <c r="D130" s="27"/>
      <c r="E130" s="27"/>
      <c r="F130" s="28"/>
      <c r="G130" s="28"/>
      <c r="H130" s="27"/>
      <c r="I130" s="27"/>
      <c r="J130" s="27"/>
      <c r="K130" s="27"/>
      <c r="L130" s="28"/>
      <c r="M130" s="28"/>
      <c r="N130" s="27"/>
      <c r="O130" s="27"/>
      <c r="P130" s="28"/>
      <c r="Q130" s="27"/>
      <c r="R130" s="27"/>
      <c r="S130" s="72"/>
      <c r="T130" s="27"/>
    </row>
    <row r="131" spans="1:20" ht="15" customHeight="1" x14ac:dyDescent="0.25">
      <c r="A131" s="27"/>
      <c r="B131" s="27"/>
      <c r="C131" s="27"/>
      <c r="D131" s="27"/>
      <c r="E131" s="27"/>
      <c r="F131" s="28"/>
      <c r="G131" s="28"/>
      <c r="H131" s="27"/>
      <c r="I131" s="27"/>
      <c r="J131" s="27"/>
      <c r="K131" s="27"/>
      <c r="L131" s="28"/>
      <c r="M131" s="28"/>
      <c r="N131" s="27"/>
      <c r="O131" s="27"/>
      <c r="P131" s="28"/>
      <c r="Q131" s="27"/>
      <c r="R131" s="27"/>
      <c r="S131" s="72"/>
      <c r="T131" s="27"/>
    </row>
    <row r="132" spans="1:20" ht="15" customHeight="1" x14ac:dyDescent="0.25">
      <c r="A132" s="27"/>
      <c r="B132" s="27"/>
      <c r="C132" s="27"/>
      <c r="D132" s="27"/>
      <c r="E132" s="27"/>
      <c r="F132" s="28"/>
      <c r="G132" s="28"/>
      <c r="H132" s="27"/>
      <c r="I132" s="27"/>
      <c r="J132" s="27"/>
      <c r="K132" s="27"/>
      <c r="L132" s="28"/>
      <c r="M132" s="28"/>
      <c r="N132" s="27"/>
      <c r="O132" s="27"/>
      <c r="P132" s="28"/>
      <c r="Q132" s="27"/>
      <c r="R132" s="27"/>
      <c r="S132" s="72"/>
      <c r="T132" s="27"/>
    </row>
    <row r="133" spans="1:20" ht="15" customHeight="1" x14ac:dyDescent="0.25">
      <c r="A133" s="27"/>
      <c r="B133" s="27"/>
      <c r="C133" s="27"/>
      <c r="D133" s="27"/>
      <c r="E133" s="27"/>
      <c r="F133" s="28"/>
      <c r="G133" s="28"/>
      <c r="H133" s="27"/>
      <c r="I133" s="27"/>
      <c r="J133" s="27"/>
      <c r="K133" s="27"/>
      <c r="L133" s="28"/>
      <c r="M133" s="28"/>
      <c r="N133" s="27"/>
      <c r="O133" s="27"/>
      <c r="P133" s="28"/>
      <c r="Q133" s="27"/>
      <c r="R133" s="27"/>
      <c r="S133" s="72"/>
      <c r="T133" s="27"/>
    </row>
    <row r="134" spans="1:20" ht="15" customHeight="1" x14ac:dyDescent="0.25">
      <c r="A134" s="27"/>
      <c r="B134" s="27"/>
      <c r="C134" s="27"/>
      <c r="D134" s="27"/>
      <c r="E134" s="27"/>
      <c r="F134" s="28"/>
      <c r="G134" s="28"/>
      <c r="H134" s="27"/>
      <c r="I134" s="27"/>
      <c r="J134" s="27"/>
      <c r="K134" s="27"/>
      <c r="L134" s="28"/>
      <c r="M134" s="28"/>
      <c r="N134" s="27"/>
      <c r="O134" s="27"/>
      <c r="P134" s="28"/>
      <c r="Q134" s="27"/>
      <c r="R134" s="27"/>
      <c r="S134" s="72"/>
      <c r="T134" s="27"/>
    </row>
    <row r="135" spans="1:20" ht="15" customHeight="1" x14ac:dyDescent="0.25">
      <c r="A135" s="27"/>
      <c r="B135" s="27"/>
      <c r="C135" s="27"/>
      <c r="D135" s="27"/>
      <c r="E135" s="27"/>
      <c r="F135" s="28"/>
      <c r="G135" s="28"/>
      <c r="H135" s="27"/>
      <c r="I135" s="27"/>
      <c r="J135" s="27"/>
      <c r="K135" s="27"/>
      <c r="L135" s="28"/>
      <c r="M135" s="28"/>
      <c r="N135" s="27"/>
      <c r="O135" s="27"/>
      <c r="P135" s="28"/>
      <c r="Q135" s="27"/>
      <c r="R135" s="27"/>
      <c r="S135" s="72"/>
      <c r="T135" s="27"/>
    </row>
    <row r="136" spans="1:20" ht="15" customHeight="1" x14ac:dyDescent="0.25">
      <c r="A136" s="27"/>
      <c r="B136" s="27"/>
      <c r="C136" s="27"/>
      <c r="D136" s="27"/>
      <c r="E136" s="27"/>
      <c r="F136" s="28"/>
      <c r="G136" s="28"/>
      <c r="H136" s="27"/>
      <c r="I136" s="27"/>
      <c r="J136" s="27"/>
      <c r="K136" s="27"/>
      <c r="L136" s="28"/>
      <c r="M136" s="28"/>
      <c r="N136" s="27"/>
      <c r="O136" s="27"/>
      <c r="P136" s="28"/>
      <c r="Q136" s="27"/>
      <c r="R136" s="27"/>
      <c r="S136" s="72"/>
      <c r="T136" s="27"/>
    </row>
    <row r="137" spans="1:20" ht="15" customHeight="1" x14ac:dyDescent="0.25">
      <c r="A137" s="27"/>
      <c r="B137" s="27"/>
      <c r="C137" s="27"/>
      <c r="D137" s="27"/>
      <c r="E137" s="27"/>
      <c r="F137" s="28"/>
      <c r="G137" s="28"/>
      <c r="H137" s="27"/>
      <c r="I137" s="27"/>
      <c r="J137" s="27"/>
      <c r="K137" s="27"/>
      <c r="L137" s="28"/>
      <c r="M137" s="28"/>
      <c r="N137" s="27"/>
      <c r="O137" s="27"/>
      <c r="P137" s="28"/>
      <c r="Q137" s="27"/>
      <c r="R137" s="27"/>
      <c r="S137" s="72"/>
      <c r="T137" s="27"/>
    </row>
    <row r="138" spans="1:20" ht="15" customHeight="1" x14ac:dyDescent="0.25">
      <c r="A138" s="27"/>
      <c r="B138" s="27"/>
      <c r="C138" s="27"/>
      <c r="D138" s="27"/>
      <c r="E138" s="27"/>
      <c r="F138" s="28"/>
      <c r="G138" s="28"/>
      <c r="H138" s="27"/>
      <c r="I138" s="27"/>
      <c r="J138" s="27"/>
      <c r="K138" s="27"/>
      <c r="L138" s="28"/>
      <c r="M138" s="28"/>
      <c r="N138" s="27"/>
      <c r="O138" s="27"/>
      <c r="P138" s="28"/>
      <c r="Q138" s="27"/>
      <c r="R138" s="27"/>
      <c r="S138" s="72"/>
      <c r="T138" s="27"/>
    </row>
    <row r="139" spans="1:20" ht="15" customHeight="1" x14ac:dyDescent="0.25">
      <c r="A139" s="27"/>
      <c r="B139" s="27"/>
      <c r="C139" s="27"/>
      <c r="D139" s="27"/>
      <c r="E139" s="27"/>
      <c r="F139" s="28"/>
      <c r="G139" s="28"/>
      <c r="H139" s="27"/>
      <c r="I139" s="27"/>
      <c r="J139" s="27"/>
      <c r="K139" s="27"/>
      <c r="L139" s="28"/>
      <c r="M139" s="28"/>
      <c r="N139" s="27"/>
      <c r="O139" s="27"/>
      <c r="P139" s="28"/>
      <c r="Q139" s="27"/>
      <c r="R139" s="27"/>
      <c r="S139" s="72"/>
      <c r="T139" s="27"/>
    </row>
    <row r="140" spans="1:20" ht="15" customHeight="1" x14ac:dyDescent="0.25">
      <c r="A140" s="27"/>
      <c r="B140" s="27"/>
      <c r="C140" s="27"/>
      <c r="D140" s="27"/>
      <c r="E140" s="27"/>
      <c r="F140" s="28"/>
      <c r="G140" s="28"/>
      <c r="H140" s="27"/>
      <c r="I140" s="27"/>
      <c r="J140" s="27"/>
      <c r="K140" s="27"/>
      <c r="L140" s="28"/>
      <c r="M140" s="28"/>
      <c r="N140" s="27"/>
      <c r="O140" s="27"/>
      <c r="P140" s="28"/>
      <c r="Q140" s="27"/>
      <c r="R140" s="27"/>
      <c r="S140" s="72"/>
      <c r="T140" s="27"/>
    </row>
    <row r="141" spans="1:20" ht="15" customHeight="1" x14ac:dyDescent="0.25">
      <c r="A141" s="27"/>
      <c r="B141" s="27"/>
      <c r="C141" s="27"/>
      <c r="D141" s="27"/>
      <c r="E141" s="27"/>
      <c r="F141" s="28"/>
      <c r="G141" s="28"/>
      <c r="H141" s="27"/>
      <c r="I141" s="27"/>
      <c r="J141" s="27"/>
      <c r="K141" s="27"/>
      <c r="L141" s="28"/>
      <c r="M141" s="28"/>
      <c r="N141" s="27"/>
      <c r="O141" s="27"/>
      <c r="P141" s="28"/>
      <c r="Q141" s="27"/>
      <c r="R141" s="27"/>
      <c r="S141" s="72"/>
      <c r="T141" s="27"/>
    </row>
    <row r="142" spans="1:20" ht="15" customHeight="1" x14ac:dyDescent="0.25">
      <c r="A142" s="27"/>
      <c r="B142" s="27"/>
      <c r="C142" s="27"/>
      <c r="D142" s="27"/>
      <c r="E142" s="27"/>
      <c r="F142" s="28"/>
      <c r="G142" s="28"/>
      <c r="H142" s="27"/>
      <c r="I142" s="27"/>
      <c r="J142" s="27"/>
      <c r="K142" s="27"/>
      <c r="L142" s="28"/>
      <c r="M142" s="28"/>
      <c r="N142" s="27"/>
      <c r="O142" s="27"/>
      <c r="P142" s="28"/>
      <c r="Q142" s="27"/>
      <c r="R142" s="27"/>
      <c r="S142" s="72"/>
      <c r="T142" s="27"/>
    </row>
    <row r="143" spans="1:20" ht="15" customHeight="1" x14ac:dyDescent="0.25">
      <c r="A143" s="27"/>
      <c r="B143" s="27"/>
      <c r="C143" s="27"/>
      <c r="D143" s="27"/>
      <c r="E143" s="27"/>
      <c r="F143" s="28"/>
      <c r="G143" s="28"/>
      <c r="H143" s="27"/>
      <c r="I143" s="27"/>
      <c r="J143" s="27"/>
      <c r="K143" s="27"/>
      <c r="L143" s="28"/>
      <c r="M143" s="28"/>
      <c r="N143" s="27"/>
      <c r="O143" s="27"/>
      <c r="P143" s="28"/>
      <c r="Q143" s="27"/>
      <c r="R143" s="27"/>
      <c r="S143" s="72"/>
      <c r="T143" s="27"/>
    </row>
    <row r="144" spans="1:20" ht="15" customHeight="1" x14ac:dyDescent="0.25">
      <c r="A144" s="27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8"/>
      <c r="M144" s="28"/>
      <c r="N144" s="27"/>
      <c r="O144" s="27"/>
      <c r="P144" s="28"/>
      <c r="Q144" s="27"/>
      <c r="R144" s="27"/>
      <c r="S144" s="72"/>
      <c r="T144" s="27"/>
    </row>
    <row r="145" spans="1:20" ht="15" customHeight="1" x14ac:dyDescent="0.25">
      <c r="A145" s="27"/>
      <c r="B145" s="27"/>
      <c r="C145" s="27"/>
      <c r="D145" s="27"/>
      <c r="E145" s="27"/>
      <c r="F145" s="28"/>
      <c r="G145" s="28"/>
      <c r="H145" s="27"/>
      <c r="I145" s="27"/>
      <c r="J145" s="27"/>
      <c r="K145" s="27"/>
      <c r="L145" s="28"/>
      <c r="M145" s="28"/>
      <c r="N145" s="27"/>
      <c r="O145" s="27"/>
      <c r="P145" s="28"/>
      <c r="Q145" s="27"/>
      <c r="R145" s="27"/>
      <c r="S145" s="72"/>
      <c r="T145" s="27"/>
    </row>
    <row r="146" spans="1:20" ht="15" customHeight="1" x14ac:dyDescent="0.25">
      <c r="A146" s="27"/>
      <c r="B146" s="27"/>
      <c r="C146" s="27"/>
      <c r="D146" s="27"/>
      <c r="E146" s="27"/>
      <c r="F146" s="28"/>
      <c r="G146" s="28"/>
      <c r="H146" s="27"/>
      <c r="I146" s="27"/>
      <c r="J146" s="27"/>
      <c r="K146" s="27"/>
      <c r="L146" s="28"/>
      <c r="M146" s="28"/>
      <c r="N146" s="27"/>
      <c r="O146" s="27"/>
      <c r="P146" s="28"/>
      <c r="Q146" s="27"/>
      <c r="R146" s="27"/>
      <c r="S146" s="72"/>
      <c r="T146" s="27"/>
    </row>
    <row r="147" spans="1:20" ht="15" customHeight="1" x14ac:dyDescent="0.25">
      <c r="A147" s="27"/>
      <c r="B147" s="27"/>
      <c r="C147" s="27"/>
      <c r="D147" s="27"/>
      <c r="E147" s="27"/>
      <c r="F147" s="28"/>
      <c r="G147" s="28"/>
      <c r="H147" s="27"/>
      <c r="I147" s="27"/>
      <c r="J147" s="27"/>
      <c r="K147" s="27"/>
      <c r="L147" s="28"/>
      <c r="M147" s="28"/>
      <c r="N147" s="27"/>
      <c r="O147" s="27"/>
      <c r="P147" s="28"/>
      <c r="Q147" s="27"/>
      <c r="R147" s="27"/>
      <c r="S147" s="72"/>
      <c r="T147" s="27"/>
    </row>
    <row r="148" spans="1:20" ht="15" customHeight="1" x14ac:dyDescent="0.25">
      <c r="A148" s="27"/>
      <c r="B148" s="27"/>
      <c r="C148" s="27"/>
      <c r="D148" s="27"/>
      <c r="E148" s="27"/>
      <c r="F148" s="28"/>
      <c r="G148" s="28"/>
      <c r="H148" s="27"/>
      <c r="I148" s="27"/>
      <c r="J148" s="27"/>
      <c r="K148" s="27"/>
      <c r="L148" s="28"/>
      <c r="M148" s="28"/>
      <c r="N148" s="27"/>
      <c r="O148" s="27"/>
      <c r="P148" s="28"/>
      <c r="Q148" s="27"/>
      <c r="R148" s="27"/>
      <c r="S148" s="72"/>
      <c r="T148" s="27"/>
    </row>
    <row r="149" spans="1:20" ht="15" customHeight="1" x14ac:dyDescent="0.25">
      <c r="A149" s="27"/>
      <c r="B149" s="27"/>
      <c r="C149" s="27"/>
      <c r="D149" s="27"/>
      <c r="E149" s="27"/>
      <c r="F149" s="28"/>
      <c r="G149" s="28"/>
      <c r="H149" s="27"/>
      <c r="I149" s="27"/>
      <c r="J149" s="27"/>
      <c r="K149" s="27"/>
      <c r="L149" s="28"/>
      <c r="M149" s="28"/>
      <c r="N149" s="27"/>
      <c r="O149" s="27"/>
      <c r="P149" s="28"/>
      <c r="Q149" s="27"/>
      <c r="R149" s="27"/>
      <c r="S149" s="72"/>
      <c r="T149" s="27"/>
    </row>
    <row r="150" spans="1:20" ht="15" customHeight="1" x14ac:dyDescent="0.25">
      <c r="A150" s="27"/>
      <c r="B150" s="27"/>
      <c r="C150" s="27"/>
      <c r="D150" s="27"/>
      <c r="E150" s="27"/>
      <c r="F150" s="28"/>
      <c r="G150" s="28"/>
      <c r="H150" s="27"/>
      <c r="I150" s="27"/>
      <c r="J150" s="27"/>
      <c r="K150" s="27"/>
      <c r="L150" s="28"/>
      <c r="M150" s="28"/>
      <c r="N150" s="27"/>
      <c r="O150" s="27"/>
      <c r="P150" s="28"/>
      <c r="Q150" s="27"/>
      <c r="R150" s="27"/>
      <c r="S150" s="72"/>
      <c r="T150" s="27"/>
    </row>
    <row r="151" spans="1:20" ht="15" customHeight="1" x14ac:dyDescent="0.25">
      <c r="A151" s="27"/>
      <c r="B151" s="27"/>
      <c r="C151" s="27"/>
      <c r="D151" s="27"/>
      <c r="E151" s="27"/>
      <c r="F151" s="28"/>
      <c r="G151" s="28"/>
      <c r="H151" s="27"/>
      <c r="I151" s="27"/>
      <c r="J151" s="27"/>
      <c r="K151" s="27"/>
      <c r="L151" s="28"/>
      <c r="M151" s="28"/>
      <c r="N151" s="27"/>
      <c r="O151" s="27"/>
      <c r="P151" s="28"/>
      <c r="Q151" s="27"/>
      <c r="R151" s="27"/>
      <c r="S151" s="72"/>
      <c r="T151" s="27"/>
    </row>
    <row r="152" spans="1:20" ht="15" customHeight="1" x14ac:dyDescent="0.25">
      <c r="A152" s="27"/>
      <c r="B152" s="27"/>
      <c r="C152" s="27"/>
      <c r="D152" s="27"/>
      <c r="E152" s="27"/>
      <c r="F152" s="28"/>
      <c r="G152" s="28"/>
      <c r="H152" s="27"/>
      <c r="I152" s="27"/>
      <c r="J152" s="27"/>
      <c r="K152" s="27"/>
      <c r="L152" s="28"/>
      <c r="M152" s="28"/>
      <c r="N152" s="27"/>
      <c r="O152" s="27"/>
      <c r="P152" s="28"/>
      <c r="Q152" s="27"/>
      <c r="R152" s="27"/>
      <c r="S152" s="72"/>
      <c r="T152" s="27"/>
    </row>
  </sheetData>
  <mergeCells count="4">
    <mergeCell ref="V51:W51"/>
    <mergeCell ref="Y51:Z51"/>
    <mergeCell ref="V1:BJ1"/>
    <mergeCell ref="A1:T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0000000}">
          <x14:formula1>
            <xm:f>'Dropdown Choices'!$E$2:$E$7</xm:f>
          </x14:formula1>
          <xm:sqref>J3:J151</xm:sqref>
        </x14:dataValidation>
        <x14:dataValidation type="list" allowBlank="1" showInputMessage="1" showErrorMessage="1" xr:uid="{00000000-0002-0000-0100-000001000000}">
          <x14:formula1>
            <xm:f>'Dropdown Choices'!$D$2:$D$12</xm:f>
          </x14:formula1>
          <xm:sqref>K3:K151</xm:sqref>
        </x14:dataValidation>
        <x14:dataValidation type="list" allowBlank="1" showInputMessage="1" showErrorMessage="1" xr:uid="{00000000-0002-0000-0100-000002000000}">
          <x14:formula1>
            <xm:f>'Dropdown Choices'!$H$2:$H$6</xm:f>
          </x14:formula1>
          <xm:sqref>O3:O153</xm:sqref>
        </x14:dataValidation>
        <x14:dataValidation type="list" allowBlank="1" showInputMessage="1" showErrorMessage="1" xr:uid="{00000000-0002-0000-0100-000003000000}">
          <x14:formula1>
            <xm:f>'Dropdown Choices'!$I$2:$I$5</xm:f>
          </x14:formula1>
          <xm:sqref>Q3:Q153</xm:sqref>
        </x14:dataValidation>
        <x14:dataValidation type="list" allowBlank="1" showInputMessage="1" showErrorMessage="1" xr:uid="{00000000-0002-0000-0100-000004000000}">
          <x14:formula1>
            <xm:f>'Dropdown Choices'!$J$2:$J$6</xm:f>
          </x14:formula1>
          <xm:sqref>R3:R152</xm:sqref>
        </x14:dataValidation>
        <x14:dataValidation type="list" allowBlank="1" showInputMessage="1" showErrorMessage="1" xr:uid="{00000000-0002-0000-0100-000005000000}">
          <x14:formula1>
            <xm:f>'Dropdown Choices'!$K$2:$K$5</xm:f>
          </x14:formula1>
          <xm:sqref>S3:S152</xm:sqref>
        </x14:dataValidation>
        <x14:dataValidation type="list" allowBlank="1" showInputMessage="1" showErrorMessage="1" xr:uid="{00000000-0002-0000-0100-000006000000}">
          <x14:formula1>
            <xm:f>'Dropdown Choices'!$G$2:$G$29</xm:f>
          </x14:formula1>
          <xm:sqref>N3:N152</xm:sqref>
        </x14:dataValidation>
        <x14:dataValidation type="list" allowBlank="1" showInputMessage="1" showErrorMessage="1" xr:uid="{00000000-0002-0000-0100-000007000000}">
          <x14:formula1>
            <xm:f>'Dropdown Choices'!$B$2:$B$57</xm:f>
          </x14:formula1>
          <xm:sqref>D3:D151</xm:sqref>
        </x14:dataValidation>
        <x14:dataValidation type="list" allowBlank="1" showInputMessage="1" showErrorMessage="1" xr:uid="{00000000-0002-0000-0100-000008000000}">
          <x14:formula1>
            <xm:f>'Dropdown Choices'!$A$2:$A$20</xm:f>
          </x14:formula1>
          <xm:sqref>C3:C151</xm:sqref>
        </x14:dataValidation>
        <x14:dataValidation type="list" allowBlank="1" showInputMessage="1" showErrorMessage="1" xr:uid="{00000000-0002-0000-0100-000009000000}">
          <x14:formula1>
            <xm:f>'Dropdown Choices'!$F$2:$F$4</xm:f>
          </x14:formula1>
          <xm:sqref>E3:E152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K151"/>
  <sheetViews>
    <sheetView zoomScale="80" zoomScaleNormal="80" workbookViewId="0">
      <pane xSplit="1" topLeftCell="B1" activePane="topRight" state="frozen"/>
      <selection pane="topRight" activeCell="Y53" sqref="Y53"/>
    </sheetView>
  </sheetViews>
  <sheetFormatPr defaultColWidth="20.140625" defaultRowHeight="15" customHeight="1" x14ac:dyDescent="0.25"/>
  <cols>
    <col min="1" max="1" width="16.7109375" style="41" customWidth="1"/>
    <col min="2" max="2" width="8.42578125" style="41" bestFit="1" customWidth="1"/>
    <col min="3" max="3" width="38" style="41" bestFit="1" customWidth="1"/>
    <col min="4" max="5" width="24.28515625" style="41" customWidth="1"/>
    <col min="6" max="6" width="12" style="42" bestFit="1" customWidth="1"/>
    <col min="7" max="7" width="11.85546875" style="42" bestFit="1" customWidth="1"/>
    <col min="8" max="8" width="10.85546875" style="41" customWidth="1"/>
    <col min="9" max="9" width="12.28515625" style="41" bestFit="1" customWidth="1"/>
    <col min="10" max="10" width="12.28515625" style="41" customWidth="1"/>
    <col min="11" max="11" width="41.5703125" style="41" customWidth="1"/>
    <col min="12" max="12" width="12.7109375" style="42" customWidth="1"/>
    <col min="13" max="13" width="13" style="42" bestFit="1" customWidth="1"/>
    <col min="14" max="14" width="27" style="41" bestFit="1" customWidth="1"/>
    <col min="15" max="15" width="27" style="41" customWidth="1"/>
    <col min="16" max="16" width="13.42578125" style="42" bestFit="1" customWidth="1"/>
    <col min="17" max="17" width="15.140625" style="41" customWidth="1"/>
    <col min="18" max="18" width="33.28515625" style="41" bestFit="1" customWidth="1"/>
    <col min="19" max="19" width="23.28515625" style="41" customWidth="1"/>
    <col min="20" max="20" width="26.140625" style="78" customWidth="1"/>
    <col min="21" max="21" width="1.7109375" style="1" customWidth="1"/>
    <col min="22" max="22" width="43.85546875" style="1" bestFit="1" customWidth="1"/>
    <col min="23" max="23" width="16.140625" style="1" customWidth="1"/>
    <col min="24" max="24" width="1.7109375" style="1" customWidth="1"/>
    <col min="25" max="25" width="43.7109375" style="1" customWidth="1"/>
    <col min="26" max="26" width="15.7109375" style="1" customWidth="1"/>
    <col min="27" max="27" width="1.85546875" style="1" customWidth="1"/>
    <col min="28" max="28" width="25.7109375" style="1" customWidth="1"/>
    <col min="29" max="29" width="13.7109375" style="5" customWidth="1"/>
    <col min="30" max="44" width="13.7109375" style="1" customWidth="1"/>
    <col min="45" max="45" width="1.7109375" style="1" customWidth="1"/>
    <col min="46" max="46" width="43.7109375" style="1" customWidth="1"/>
    <col min="47" max="47" width="15.7109375" style="1" customWidth="1"/>
    <col min="48" max="48" width="1.7109375" style="1" customWidth="1"/>
    <col min="49" max="50" width="22.42578125" style="1" customWidth="1"/>
    <col min="51" max="51" width="1.7109375" style="1" customWidth="1"/>
    <col min="52" max="52" width="18.85546875" style="1" customWidth="1"/>
    <col min="53" max="53" width="15.7109375" style="1" customWidth="1"/>
    <col min="54" max="54" width="1.7109375" style="1" customWidth="1"/>
    <col min="55" max="55" width="30.28515625" style="1" customWidth="1"/>
    <col min="56" max="56" width="11.85546875" style="1" customWidth="1"/>
    <col min="57" max="57" width="1.7109375" style="1" customWidth="1"/>
    <col min="58" max="58" width="33.28515625" style="1" bestFit="1" customWidth="1"/>
    <col min="59" max="63" width="22.28515625" style="1" customWidth="1"/>
    <col min="64" max="16384" width="20.140625" style="1"/>
  </cols>
  <sheetData>
    <row r="1" spans="1:63" ht="30" customHeight="1" x14ac:dyDescent="0.25">
      <c r="A1" s="96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  <c r="V1" s="92" t="s">
        <v>22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3" ht="30" x14ac:dyDescent="0.25">
      <c r="A2" s="39" t="s">
        <v>71</v>
      </c>
      <c r="B2" s="39" t="s">
        <v>1</v>
      </c>
      <c r="C2" s="39" t="s">
        <v>14</v>
      </c>
      <c r="D2" s="39" t="s">
        <v>2</v>
      </c>
      <c r="E2" s="39" t="s">
        <v>148</v>
      </c>
      <c r="F2" s="40" t="s">
        <v>3</v>
      </c>
      <c r="G2" s="40" t="s">
        <v>4</v>
      </c>
      <c r="H2" s="39" t="s">
        <v>5</v>
      </c>
      <c r="I2" s="39" t="s">
        <v>9</v>
      </c>
      <c r="J2" s="39" t="s">
        <v>182</v>
      </c>
      <c r="K2" s="39" t="s">
        <v>183</v>
      </c>
      <c r="L2" s="40" t="s">
        <v>188</v>
      </c>
      <c r="M2" s="40" t="s">
        <v>29</v>
      </c>
      <c r="N2" s="39" t="s">
        <v>6</v>
      </c>
      <c r="O2" s="39" t="s">
        <v>190</v>
      </c>
      <c r="P2" s="40" t="s">
        <v>189</v>
      </c>
      <c r="Q2" s="39" t="s">
        <v>168</v>
      </c>
      <c r="R2" s="39" t="s">
        <v>170</v>
      </c>
      <c r="S2" s="39" t="s">
        <v>194</v>
      </c>
      <c r="T2" s="77" t="s">
        <v>292</v>
      </c>
      <c r="V2" s="2" t="s">
        <v>0</v>
      </c>
      <c r="W2" s="9" t="s">
        <v>191</v>
      </c>
      <c r="X2"/>
      <c r="Y2" s="8" t="s">
        <v>14</v>
      </c>
      <c r="Z2" s="9" t="s">
        <v>19</v>
      </c>
      <c r="AB2" s="53" t="s">
        <v>21</v>
      </c>
      <c r="AC2" s="6" t="s">
        <v>17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6" t="s">
        <v>184</v>
      </c>
      <c r="AU2" s="7" t="s">
        <v>19</v>
      </c>
      <c r="AV2"/>
      <c r="AW2" s="6" t="s">
        <v>2</v>
      </c>
      <c r="AX2" s="7" t="s">
        <v>20</v>
      </c>
      <c r="AZ2" s="8" t="s">
        <v>168</v>
      </c>
      <c r="BA2" s="7" t="s">
        <v>19</v>
      </c>
      <c r="BB2"/>
      <c r="BC2" s="2" t="s">
        <v>192</v>
      </c>
      <c r="BD2" t="s">
        <v>19</v>
      </c>
      <c r="BE2"/>
      <c r="BF2" s="2" t="s">
        <v>19</v>
      </c>
      <c r="BG2" s="6" t="s">
        <v>10</v>
      </c>
      <c r="BH2"/>
      <c r="BI2"/>
      <c r="BJ2"/>
      <c r="BK2"/>
    </row>
    <row r="3" spans="1:63" ht="15" customHeight="1" x14ac:dyDescent="0.25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8"/>
      <c r="M3" s="28"/>
      <c r="N3" s="27"/>
      <c r="O3" s="27"/>
      <c r="P3" s="28"/>
      <c r="Q3" s="27"/>
      <c r="R3" s="27"/>
      <c r="S3" s="27"/>
      <c r="T3" s="79"/>
      <c r="V3" s="3" t="s">
        <v>199</v>
      </c>
      <c r="W3" s="4">
        <v>0</v>
      </c>
      <c r="X3"/>
      <c r="Y3" s="3" t="s">
        <v>199</v>
      </c>
      <c r="Z3" s="4">
        <v>0</v>
      </c>
      <c r="AB3" s="6" t="s">
        <v>2</v>
      </c>
      <c r="AC3" s="7" t="s">
        <v>199</v>
      </c>
      <c r="AD3" s="7" t="s">
        <v>16</v>
      </c>
      <c r="AE3"/>
      <c r="AF3"/>
      <c r="AG3"/>
      <c r="AH3"/>
      <c r="AI3"/>
      <c r="AJ3" s="7"/>
      <c r="AK3" s="7"/>
      <c r="AL3" s="7"/>
      <c r="AM3" s="7"/>
      <c r="AN3" s="7"/>
      <c r="AO3" s="7"/>
      <c r="AP3" s="7"/>
      <c r="AQ3" s="7"/>
      <c r="AR3" s="7"/>
      <c r="AT3" s="3" t="s">
        <v>199</v>
      </c>
      <c r="AU3" s="4"/>
      <c r="AV3"/>
      <c r="AW3" s="3" t="s">
        <v>199</v>
      </c>
      <c r="AX3" s="4"/>
      <c r="AZ3" s="3" t="s">
        <v>199</v>
      </c>
      <c r="BA3" s="4"/>
      <c r="BB3"/>
      <c r="BC3" s="3" t="s">
        <v>199</v>
      </c>
      <c r="BD3" s="4">
        <v>0</v>
      </c>
      <c r="BE3"/>
      <c r="BF3" s="6" t="s">
        <v>170</v>
      </c>
      <c r="BG3" t="s">
        <v>199</v>
      </c>
      <c r="BH3" s="7" t="s">
        <v>16</v>
      </c>
      <c r="BI3"/>
      <c r="BJ3"/>
      <c r="BK3"/>
    </row>
    <row r="4" spans="1:63" ht="15" customHeight="1" x14ac:dyDescent="0.25">
      <c r="A4" s="27"/>
      <c r="B4" s="27"/>
      <c r="C4" s="27"/>
      <c r="D4" s="27"/>
      <c r="E4" s="27"/>
      <c r="F4" s="28"/>
      <c r="G4" s="28"/>
      <c r="H4" s="27"/>
      <c r="I4" s="27"/>
      <c r="J4" s="27"/>
      <c r="K4" s="27"/>
      <c r="L4" s="28"/>
      <c r="M4" s="28"/>
      <c r="N4" s="27"/>
      <c r="O4" s="27"/>
      <c r="P4" s="28"/>
      <c r="Q4" s="27"/>
      <c r="R4" s="27"/>
      <c r="S4" s="27"/>
      <c r="T4" s="27"/>
      <c r="V4" s="3" t="s">
        <v>16</v>
      </c>
      <c r="W4" s="4">
        <v>0</v>
      </c>
      <c r="X4"/>
      <c r="Y4" s="3" t="s">
        <v>16</v>
      </c>
      <c r="Z4" s="4">
        <v>0</v>
      </c>
      <c r="AB4" s="3" t="s">
        <v>199</v>
      </c>
      <c r="AC4" s="4"/>
      <c r="AD4" s="4"/>
      <c r="AE4"/>
      <c r="AF4"/>
      <c r="AG4"/>
      <c r="AH4"/>
      <c r="AI4"/>
      <c r="AJ4" s="4"/>
      <c r="AK4" s="4"/>
      <c r="AL4" s="4"/>
      <c r="AM4" s="4"/>
      <c r="AN4" s="4"/>
      <c r="AO4" s="4"/>
      <c r="AP4" s="4"/>
      <c r="AQ4" s="4"/>
      <c r="AR4" s="4"/>
      <c r="AT4" s="3" t="s">
        <v>16</v>
      </c>
      <c r="AU4" s="4"/>
      <c r="AV4"/>
      <c r="AW4" s="3" t="s">
        <v>16</v>
      </c>
      <c r="AX4" s="4"/>
      <c r="AZ4" s="3" t="s">
        <v>16</v>
      </c>
      <c r="BA4" s="4"/>
      <c r="BB4"/>
      <c r="BC4" s="3" t="s">
        <v>16</v>
      </c>
      <c r="BD4" s="4">
        <v>0</v>
      </c>
      <c r="BE4"/>
      <c r="BF4" s="3" t="s">
        <v>199</v>
      </c>
      <c r="BG4" s="4"/>
      <c r="BH4" s="4"/>
      <c r="BI4"/>
      <c r="BJ4"/>
      <c r="BK4"/>
    </row>
    <row r="5" spans="1:63" ht="15" customHeight="1" x14ac:dyDescent="0.25">
      <c r="A5" s="27"/>
      <c r="B5" s="27"/>
      <c r="C5" s="27"/>
      <c r="D5" s="27"/>
      <c r="E5" s="27"/>
      <c r="F5" s="28"/>
      <c r="G5" s="28"/>
      <c r="H5" s="27"/>
      <c r="I5" s="27"/>
      <c r="J5" s="27"/>
      <c r="K5" s="27"/>
      <c r="L5" s="28"/>
      <c r="M5" s="28"/>
      <c r="N5" s="27"/>
      <c r="O5" s="27"/>
      <c r="P5" s="28"/>
      <c r="Q5" s="27"/>
      <c r="R5" s="27"/>
      <c r="S5" s="27"/>
      <c r="T5" s="27"/>
      <c r="V5"/>
      <c r="W5"/>
      <c r="X5"/>
      <c r="Y5"/>
      <c r="Z5"/>
      <c r="AB5" s="3" t="s">
        <v>16</v>
      </c>
      <c r="AC5" s="4"/>
      <c r="AD5" s="4"/>
      <c r="AE5"/>
      <c r="AF5"/>
      <c r="AG5"/>
      <c r="AH5"/>
      <c r="AI5"/>
      <c r="AJ5" s="4"/>
      <c r="AK5" s="4"/>
      <c r="AL5" s="4"/>
      <c r="AM5" s="4"/>
      <c r="AN5" s="4"/>
      <c r="AO5" s="4"/>
      <c r="AP5" s="4"/>
      <c r="AQ5" s="4"/>
      <c r="AR5" s="4"/>
      <c r="AT5"/>
      <c r="AU5"/>
      <c r="AV5"/>
      <c r="AW5"/>
      <c r="AX5"/>
      <c r="AZ5"/>
      <c r="BA5"/>
      <c r="BB5"/>
      <c r="BC5"/>
      <c r="BD5"/>
      <c r="BE5"/>
      <c r="BF5" s="43" t="s">
        <v>16</v>
      </c>
      <c r="BG5" s="44"/>
      <c r="BH5" s="44"/>
      <c r="BI5"/>
      <c r="BJ5"/>
      <c r="BK5"/>
    </row>
    <row r="6" spans="1:63" ht="15" customHeight="1" x14ac:dyDescent="0.25">
      <c r="A6" s="27"/>
      <c r="B6" s="27"/>
      <c r="C6" s="27"/>
      <c r="D6" s="27"/>
      <c r="E6" s="27"/>
      <c r="F6" s="28"/>
      <c r="G6" s="28"/>
      <c r="H6" s="27"/>
      <c r="I6" s="27"/>
      <c r="J6" s="27"/>
      <c r="K6" s="27"/>
      <c r="L6" s="28"/>
      <c r="M6" s="28"/>
      <c r="N6" s="27"/>
      <c r="O6" s="27"/>
      <c r="P6" s="28"/>
      <c r="Q6" s="27"/>
      <c r="R6" s="27"/>
      <c r="S6" s="27"/>
      <c r="T6" s="27"/>
      <c r="V6"/>
      <c r="W6"/>
      <c r="X6"/>
      <c r="Y6"/>
      <c r="Z6"/>
      <c r="AB6"/>
      <c r="AC6"/>
      <c r="AD6"/>
      <c r="AE6"/>
      <c r="AF6"/>
      <c r="AG6"/>
      <c r="AH6"/>
      <c r="AI6"/>
      <c r="AJ6" s="4"/>
      <c r="AK6" s="4"/>
      <c r="AL6" s="4"/>
      <c r="AM6" s="4"/>
      <c r="AN6" s="4"/>
      <c r="AO6" s="4"/>
      <c r="AP6" s="4"/>
      <c r="AQ6" s="4"/>
      <c r="AR6" s="4"/>
      <c r="AT6"/>
      <c r="AU6"/>
      <c r="AV6"/>
      <c r="AW6"/>
      <c r="AX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 x14ac:dyDescent="0.25">
      <c r="A7" s="27"/>
      <c r="B7" s="27"/>
      <c r="C7" s="27"/>
      <c r="D7" s="27"/>
      <c r="E7" s="27"/>
      <c r="F7" s="28"/>
      <c r="G7" s="28"/>
      <c r="H7" s="29"/>
      <c r="I7" s="27"/>
      <c r="J7" s="27"/>
      <c r="K7" s="27"/>
      <c r="L7" s="28"/>
      <c r="M7" s="28"/>
      <c r="N7" s="27"/>
      <c r="O7" s="27"/>
      <c r="P7" s="28"/>
      <c r="Q7" s="27"/>
      <c r="R7" s="27"/>
      <c r="S7" s="27"/>
      <c r="T7" s="27"/>
      <c r="V7"/>
      <c r="W7"/>
      <c r="X7"/>
      <c r="Y7"/>
      <c r="Z7"/>
      <c r="AB7"/>
      <c r="AC7"/>
      <c r="AD7"/>
      <c r="AE7"/>
      <c r="AF7"/>
      <c r="AG7"/>
      <c r="AH7"/>
      <c r="AI7"/>
      <c r="AJ7" s="4"/>
      <c r="AK7" s="4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 x14ac:dyDescent="0.25">
      <c r="A8" s="27"/>
      <c r="B8" s="27"/>
      <c r="C8" s="27"/>
      <c r="D8" s="27"/>
      <c r="E8" s="27"/>
      <c r="F8" s="28"/>
      <c r="G8" s="28"/>
      <c r="H8" s="29"/>
      <c r="I8" s="27"/>
      <c r="J8" s="27"/>
      <c r="K8" s="27"/>
      <c r="L8" s="28"/>
      <c r="M8" s="28"/>
      <c r="N8" s="27"/>
      <c r="O8" s="27"/>
      <c r="P8" s="28"/>
      <c r="Q8" s="27"/>
      <c r="R8" s="27"/>
      <c r="S8" s="27"/>
      <c r="T8" s="27"/>
      <c r="V8"/>
      <c r="W8"/>
      <c r="X8"/>
      <c r="Y8"/>
      <c r="Z8"/>
      <c r="AB8"/>
      <c r="AC8"/>
      <c r="AD8"/>
      <c r="AE8"/>
      <c r="AF8"/>
      <c r="AG8"/>
      <c r="AH8"/>
      <c r="AI8"/>
      <c r="AJ8" s="4"/>
      <c r="AK8" s="4"/>
      <c r="AL8" s="4"/>
      <c r="AM8" s="4"/>
      <c r="AN8" s="4"/>
      <c r="AO8" s="4"/>
      <c r="AP8" s="4"/>
      <c r="AQ8" s="4"/>
      <c r="AR8" s="4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x14ac:dyDescent="0.25">
      <c r="A9" s="27"/>
      <c r="B9" s="27"/>
      <c r="C9" s="27"/>
      <c r="D9" s="27"/>
      <c r="E9" s="27"/>
      <c r="F9" s="28"/>
      <c r="G9" s="28"/>
      <c r="H9" s="29"/>
      <c r="I9" s="27"/>
      <c r="J9" s="27"/>
      <c r="K9" s="27"/>
      <c r="L9" s="28"/>
      <c r="M9" s="28"/>
      <c r="N9" s="27"/>
      <c r="O9" s="27"/>
      <c r="P9" s="28"/>
      <c r="Q9" s="27"/>
      <c r="R9" s="27"/>
      <c r="S9" s="27"/>
      <c r="T9" s="27"/>
      <c r="V9"/>
      <c r="W9"/>
      <c r="X9" s="45"/>
      <c r="Y9"/>
      <c r="Z9"/>
      <c r="AB9"/>
      <c r="AC9"/>
      <c r="AD9"/>
      <c r="AE9"/>
      <c r="AF9"/>
      <c r="AG9"/>
      <c r="AH9"/>
      <c r="AI9" s="45"/>
      <c r="AJ9" s="44"/>
      <c r="AK9" s="44"/>
      <c r="AL9" s="44"/>
      <c r="AM9" s="44"/>
      <c r="AN9" s="44"/>
      <c r="AO9" s="44"/>
      <c r="AP9" s="44"/>
      <c r="AQ9" s="44"/>
      <c r="AR9" s="44"/>
      <c r="AT9" s="45"/>
      <c r="AU9" s="45"/>
      <c r="AV9" s="45"/>
      <c r="AW9"/>
      <c r="AX9"/>
      <c r="AZ9" s="45"/>
      <c r="BA9" s="45"/>
      <c r="BB9" s="45"/>
      <c r="BC9" s="45"/>
      <c r="BD9" s="45"/>
      <c r="BE9" s="45"/>
      <c r="BF9"/>
      <c r="BG9"/>
      <c r="BH9"/>
      <c r="BI9"/>
      <c r="BJ9" s="45"/>
    </row>
    <row r="10" spans="1:63" ht="15" customHeight="1" x14ac:dyDescent="0.25">
      <c r="A10" s="27"/>
      <c r="B10" s="27"/>
      <c r="C10" s="27"/>
      <c r="D10" s="27"/>
      <c r="E10" s="27"/>
      <c r="F10" s="28"/>
      <c r="G10" s="28"/>
      <c r="H10" s="29"/>
      <c r="I10" s="27"/>
      <c r="J10" s="27"/>
      <c r="K10" s="27"/>
      <c r="L10" s="28"/>
      <c r="M10" s="28"/>
      <c r="N10" s="27"/>
      <c r="O10" s="27"/>
      <c r="P10" s="28"/>
      <c r="Q10" s="27"/>
      <c r="R10" s="27"/>
      <c r="S10" s="27"/>
      <c r="T10" s="2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4"/>
      <c r="AK10" s="4"/>
      <c r="AL10" s="4"/>
      <c r="AM10" s="4"/>
      <c r="AN10" s="4"/>
      <c r="AO10" s="4"/>
      <c r="AP10" s="4"/>
      <c r="AQ10" s="4"/>
      <c r="AR10" s="4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25">
      <c r="A11" s="27"/>
      <c r="B11" s="27"/>
      <c r="C11" s="27"/>
      <c r="D11" s="27"/>
      <c r="E11" s="27"/>
      <c r="F11" s="28"/>
      <c r="G11" s="28"/>
      <c r="H11" s="29"/>
      <c r="I11" s="27"/>
      <c r="J11" s="27"/>
      <c r="K11" s="27"/>
      <c r="L11" s="28"/>
      <c r="M11" s="28"/>
      <c r="N11" s="27"/>
      <c r="O11" s="27"/>
      <c r="P11" s="28"/>
      <c r="Q11" s="27"/>
      <c r="R11" s="27"/>
      <c r="S11" s="27"/>
      <c r="T11" s="2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4"/>
      <c r="AK11" s="4"/>
      <c r="AL11" s="4"/>
      <c r="AM11" s="4"/>
      <c r="AN11" s="4"/>
      <c r="AO11" s="4"/>
      <c r="AP11" s="4"/>
      <c r="AQ11" s="4"/>
      <c r="AR11" s="4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25">
      <c r="A12" s="27"/>
      <c r="B12" s="27"/>
      <c r="C12" s="27"/>
      <c r="D12" s="27"/>
      <c r="E12" s="27"/>
      <c r="F12" s="28"/>
      <c r="G12" s="28"/>
      <c r="H12" s="29"/>
      <c r="I12" s="27"/>
      <c r="J12" s="27"/>
      <c r="K12" s="27"/>
      <c r="L12" s="28"/>
      <c r="M12" s="28"/>
      <c r="N12" s="27"/>
      <c r="O12" s="27"/>
      <c r="P12" s="28"/>
      <c r="Q12" s="27"/>
      <c r="R12" s="27"/>
      <c r="S12" s="27"/>
      <c r="T12" s="27"/>
      <c r="V12"/>
      <c r="W12"/>
      <c r="X12"/>
      <c r="Z12"/>
      <c r="AA12"/>
      <c r="AB12"/>
      <c r="AC12"/>
      <c r="AD12"/>
      <c r="AE12"/>
      <c r="AF12"/>
      <c r="AG12"/>
      <c r="AH12"/>
      <c r="AI12"/>
      <c r="AJ12" s="4"/>
      <c r="AK12" s="4"/>
      <c r="AL12" s="4"/>
      <c r="AM12" s="4"/>
      <c r="AN12" s="4"/>
      <c r="AO12" s="4"/>
      <c r="AP12" s="4"/>
      <c r="AQ12" s="4"/>
      <c r="AR12" s="4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25">
      <c r="A13" s="27"/>
      <c r="B13" s="27"/>
      <c r="C13" s="27"/>
      <c r="D13" s="27"/>
      <c r="E13" s="27"/>
      <c r="F13" s="28"/>
      <c r="G13" s="28"/>
      <c r="H13" s="29"/>
      <c r="I13" s="27"/>
      <c r="J13" s="27"/>
      <c r="K13" s="27"/>
      <c r="L13" s="28"/>
      <c r="M13" s="28"/>
      <c r="N13" s="27"/>
      <c r="O13" s="27"/>
      <c r="P13" s="28"/>
      <c r="Q13" s="27"/>
      <c r="R13" s="27"/>
      <c r="S13" s="27"/>
      <c r="T13" s="30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25">
      <c r="A14" s="27"/>
      <c r="B14" s="27"/>
      <c r="C14" s="27"/>
      <c r="D14" s="27"/>
      <c r="E14" s="27"/>
      <c r="F14" s="28"/>
      <c r="G14" s="28"/>
      <c r="H14" s="29"/>
      <c r="I14" s="27"/>
      <c r="J14" s="27"/>
      <c r="K14" s="27"/>
      <c r="L14" s="28"/>
      <c r="M14" s="28"/>
      <c r="N14" s="27"/>
      <c r="O14" s="27"/>
      <c r="P14" s="28"/>
      <c r="Q14" s="27"/>
      <c r="R14" s="27"/>
      <c r="S14" s="29"/>
      <c r="T14" s="30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25">
      <c r="A15" s="27"/>
      <c r="B15" s="27"/>
      <c r="C15" s="27"/>
      <c r="D15" s="27"/>
      <c r="E15" s="27"/>
      <c r="F15" s="28"/>
      <c r="G15" s="28"/>
      <c r="H15" s="29"/>
      <c r="I15" s="27"/>
      <c r="J15" s="27"/>
      <c r="K15" s="27"/>
      <c r="L15" s="28"/>
      <c r="M15" s="28"/>
      <c r="N15" s="27"/>
      <c r="O15" s="27"/>
      <c r="P15" s="28"/>
      <c r="Q15" s="27"/>
      <c r="R15" s="27"/>
      <c r="S15" s="27"/>
      <c r="T15" s="30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25">
      <c r="A16" s="27"/>
      <c r="B16" s="27"/>
      <c r="C16" s="27"/>
      <c r="D16" s="27"/>
      <c r="E16" s="27"/>
      <c r="F16" s="28"/>
      <c r="G16" s="28"/>
      <c r="H16" s="29"/>
      <c r="I16" s="27"/>
      <c r="J16" s="27"/>
      <c r="K16" s="27"/>
      <c r="L16" s="28"/>
      <c r="M16" s="28"/>
      <c r="N16" s="27"/>
      <c r="O16" s="27"/>
      <c r="P16" s="28"/>
      <c r="Q16" s="27"/>
      <c r="R16" s="27"/>
      <c r="S16" s="27"/>
      <c r="T16" s="30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25">
      <c r="A17" s="31"/>
      <c r="B17" s="32"/>
      <c r="C17" s="32"/>
      <c r="D17" s="32"/>
      <c r="E17" s="32"/>
      <c r="F17" s="33"/>
      <c r="G17" s="33"/>
      <c r="H17" s="34"/>
      <c r="I17" s="32"/>
      <c r="J17" s="32"/>
      <c r="K17" s="32"/>
      <c r="L17" s="33"/>
      <c r="M17" s="33"/>
      <c r="N17" s="32"/>
      <c r="O17" s="32"/>
      <c r="P17" s="33"/>
      <c r="Q17" s="32"/>
      <c r="R17" s="32"/>
      <c r="S17" s="32"/>
      <c r="T17" s="30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25">
      <c r="A18" s="31"/>
      <c r="B18" s="32"/>
      <c r="C18" s="32"/>
      <c r="D18" s="32"/>
      <c r="E18" s="32"/>
      <c r="F18" s="33"/>
      <c r="G18" s="33"/>
      <c r="H18" s="34"/>
      <c r="I18" s="32"/>
      <c r="J18" s="32"/>
      <c r="K18" s="32"/>
      <c r="L18" s="33"/>
      <c r="M18" s="33"/>
      <c r="N18" s="32"/>
      <c r="O18" s="32"/>
      <c r="P18" s="33"/>
      <c r="Q18" s="32"/>
      <c r="R18" s="32"/>
      <c r="S18" s="27"/>
      <c r="T18" s="30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25">
      <c r="A19" s="27"/>
      <c r="B19" s="27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  <c r="N19" s="27"/>
      <c r="O19" s="27"/>
      <c r="P19" s="28"/>
      <c r="Q19" s="27"/>
      <c r="R19" s="27"/>
      <c r="S19" s="30"/>
      <c r="T19" s="30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25">
      <c r="A20" s="27"/>
      <c r="B20" s="27"/>
      <c r="C20" s="27"/>
      <c r="D20" s="27"/>
      <c r="E20" s="27"/>
      <c r="F20" s="28"/>
      <c r="G20" s="28"/>
      <c r="H20" s="27"/>
      <c r="I20" s="27"/>
      <c r="J20" s="27"/>
      <c r="K20" s="27"/>
      <c r="L20" s="28"/>
      <c r="M20" s="28"/>
      <c r="N20" s="27"/>
      <c r="O20" s="27"/>
      <c r="P20" s="28"/>
      <c r="Q20" s="27"/>
      <c r="R20" s="27"/>
      <c r="S20" s="30"/>
      <c r="T20" s="30"/>
      <c r="U20"/>
      <c r="BJ20"/>
    </row>
    <row r="21" spans="1:62" ht="15" customHeight="1" x14ac:dyDescent="0.25">
      <c r="A21" s="27"/>
      <c r="B21" s="27"/>
      <c r="C21" s="27"/>
      <c r="D21" s="27"/>
      <c r="E21" s="27"/>
      <c r="F21" s="28"/>
      <c r="G21" s="28"/>
      <c r="H21" s="27"/>
      <c r="I21" s="27"/>
      <c r="J21" s="27"/>
      <c r="K21" s="27"/>
      <c r="L21" s="28"/>
      <c r="M21" s="28"/>
      <c r="N21" s="27"/>
      <c r="O21" s="27"/>
      <c r="P21" s="28"/>
      <c r="Q21" s="27"/>
      <c r="R21" s="27"/>
      <c r="S21" s="30"/>
      <c r="T21" s="30"/>
      <c r="U21"/>
      <c r="BJ21"/>
    </row>
    <row r="22" spans="1:62" ht="15" customHeight="1" x14ac:dyDescent="0.25">
      <c r="A22" s="2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28"/>
      <c r="N22" s="27"/>
      <c r="O22" s="27"/>
      <c r="P22" s="28"/>
      <c r="Q22" s="27"/>
      <c r="R22" s="27"/>
      <c r="S22" s="30"/>
      <c r="T22" s="30"/>
      <c r="U22"/>
    </row>
    <row r="23" spans="1:62" ht="15" customHeight="1" x14ac:dyDescent="0.25">
      <c r="A23" s="27"/>
      <c r="B23" s="27"/>
      <c r="C23" s="27"/>
      <c r="D23" s="27"/>
      <c r="E23" s="27"/>
      <c r="F23" s="28"/>
      <c r="G23" s="28"/>
      <c r="H23" s="27"/>
      <c r="I23" s="27"/>
      <c r="J23" s="27"/>
      <c r="K23" s="27"/>
      <c r="L23" s="28"/>
      <c r="M23" s="28"/>
      <c r="N23" s="27"/>
      <c r="O23" s="27"/>
      <c r="P23" s="28"/>
      <c r="Q23" s="27"/>
      <c r="R23" s="27"/>
      <c r="S23" s="30"/>
      <c r="T23" s="30"/>
      <c r="U23"/>
    </row>
    <row r="24" spans="1:62" ht="15" customHeight="1" x14ac:dyDescent="0.25">
      <c r="A24" s="2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28"/>
      <c r="N24" s="27"/>
      <c r="O24" s="27"/>
      <c r="P24" s="28"/>
      <c r="Q24" s="27"/>
      <c r="R24" s="27"/>
      <c r="S24" s="30"/>
      <c r="T24" s="30"/>
      <c r="U24"/>
    </row>
    <row r="25" spans="1:62" ht="15" customHeight="1" x14ac:dyDescent="0.25">
      <c r="A25" s="27"/>
      <c r="B25" s="27"/>
      <c r="C25" s="27"/>
      <c r="D25" s="27"/>
      <c r="E25" s="27"/>
      <c r="F25" s="28"/>
      <c r="G25" s="28"/>
      <c r="H25" s="27"/>
      <c r="I25" s="27"/>
      <c r="J25" s="27"/>
      <c r="K25" s="27"/>
      <c r="L25" s="28"/>
      <c r="M25" s="28"/>
      <c r="N25" s="27"/>
      <c r="O25" s="27"/>
      <c r="P25" s="28"/>
      <c r="Q25" s="27"/>
      <c r="R25" s="27"/>
      <c r="S25" s="30"/>
      <c r="T25" s="30"/>
      <c r="U25"/>
    </row>
    <row r="26" spans="1:62" ht="15" customHeight="1" x14ac:dyDescent="0.25">
      <c r="A26" s="2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28"/>
      <c r="N26" s="27"/>
      <c r="O26" s="27"/>
      <c r="P26" s="28"/>
      <c r="Q26" s="27"/>
      <c r="R26" s="27"/>
      <c r="S26" s="30"/>
      <c r="T26" s="30"/>
      <c r="U2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62" ht="15" customHeight="1" x14ac:dyDescent="0.25">
      <c r="A27" s="27"/>
      <c r="B27" s="27"/>
      <c r="C27" s="27"/>
      <c r="D27" s="27"/>
      <c r="E27" s="27"/>
      <c r="F27" s="28"/>
      <c r="G27" s="28"/>
      <c r="H27" s="27"/>
      <c r="I27" s="27"/>
      <c r="J27" s="27"/>
      <c r="K27" s="27"/>
      <c r="L27" s="28"/>
      <c r="M27" s="28"/>
      <c r="N27" s="27"/>
      <c r="O27" s="27"/>
      <c r="P27" s="28"/>
      <c r="Q27" s="27"/>
      <c r="R27" s="27"/>
      <c r="S27" s="30"/>
      <c r="T27" s="30"/>
      <c r="U27"/>
    </row>
    <row r="28" spans="1:62" ht="15" customHeight="1" x14ac:dyDescent="0.25">
      <c r="A28" s="2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28"/>
      <c r="N28" s="27"/>
      <c r="O28" s="27"/>
      <c r="P28" s="28"/>
      <c r="Q28" s="27"/>
      <c r="R28" s="27"/>
      <c r="S28" s="30"/>
      <c r="T28" s="30"/>
      <c r="U28"/>
    </row>
    <row r="29" spans="1:62" ht="15" customHeight="1" x14ac:dyDescent="0.25">
      <c r="A29" s="27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8"/>
      <c r="M29" s="28"/>
      <c r="N29" s="27"/>
      <c r="O29" s="27"/>
      <c r="P29" s="28"/>
      <c r="Q29" s="27"/>
      <c r="R29" s="27"/>
      <c r="S29" s="30"/>
      <c r="T29" s="30"/>
      <c r="U29"/>
    </row>
    <row r="30" spans="1:62" ht="15" customHeight="1" x14ac:dyDescent="0.25">
      <c r="A30" s="2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28"/>
      <c r="N30" s="27"/>
      <c r="O30" s="27"/>
      <c r="P30" s="28"/>
      <c r="Q30" s="27"/>
      <c r="R30" s="27"/>
      <c r="S30" s="30"/>
      <c r="T30" s="30"/>
      <c r="U30"/>
    </row>
    <row r="31" spans="1:62" ht="15" customHeight="1" x14ac:dyDescent="0.25">
      <c r="A31" s="27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8"/>
      <c r="M31" s="28"/>
      <c r="N31" s="27"/>
      <c r="O31" s="27"/>
      <c r="P31" s="28"/>
      <c r="Q31" s="27"/>
      <c r="R31" s="27"/>
      <c r="S31" s="27"/>
      <c r="T31" s="27"/>
    </row>
    <row r="32" spans="1:62" ht="15" customHeight="1" x14ac:dyDescent="0.25">
      <c r="A32" s="27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8"/>
      <c r="M32" s="28"/>
      <c r="N32" s="27"/>
      <c r="O32" s="27"/>
      <c r="P32" s="28"/>
      <c r="Q32" s="27"/>
      <c r="R32" s="27"/>
      <c r="S32" s="27"/>
      <c r="T32" s="27"/>
    </row>
    <row r="33" spans="1:20" ht="15" customHeight="1" x14ac:dyDescent="0.25">
      <c r="A33" s="27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8"/>
      <c r="M33" s="28"/>
      <c r="N33" s="27"/>
      <c r="O33" s="27"/>
      <c r="P33" s="28"/>
      <c r="Q33" s="27"/>
      <c r="R33" s="27"/>
      <c r="S33" s="27"/>
      <c r="T33" s="27"/>
    </row>
    <row r="34" spans="1:20" ht="15" customHeight="1" x14ac:dyDescent="0.25">
      <c r="A34" s="27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8"/>
      <c r="M34" s="28"/>
      <c r="N34" s="27"/>
      <c r="O34" s="27"/>
      <c r="P34" s="28"/>
      <c r="Q34" s="27"/>
      <c r="R34" s="27"/>
      <c r="S34" s="27"/>
      <c r="T34" s="27"/>
    </row>
    <row r="35" spans="1:20" ht="15" customHeight="1" x14ac:dyDescent="0.25">
      <c r="A35" s="27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8"/>
      <c r="M35" s="28"/>
      <c r="N35" s="27"/>
      <c r="O35" s="27"/>
      <c r="P35" s="28"/>
      <c r="Q35" s="27"/>
      <c r="R35" s="27"/>
      <c r="S35" s="27"/>
      <c r="T35" s="27"/>
    </row>
    <row r="36" spans="1:20" ht="15" customHeight="1" x14ac:dyDescent="0.25">
      <c r="A36" s="27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8"/>
      <c r="M36" s="28"/>
      <c r="N36" s="27"/>
      <c r="O36" s="27"/>
      <c r="P36" s="28"/>
      <c r="Q36" s="27"/>
      <c r="R36" s="27"/>
      <c r="S36" s="27"/>
      <c r="T36" s="27"/>
    </row>
    <row r="37" spans="1:20" ht="15" customHeight="1" x14ac:dyDescent="0.25">
      <c r="A37" s="27"/>
      <c r="B37" s="27"/>
      <c r="C37" s="27"/>
      <c r="D37" s="27"/>
      <c r="E37" s="27"/>
      <c r="F37" s="28"/>
      <c r="G37" s="28"/>
      <c r="H37" s="27"/>
      <c r="I37" s="27"/>
      <c r="J37" s="27"/>
      <c r="K37" s="27"/>
      <c r="L37" s="28"/>
      <c r="M37" s="28"/>
      <c r="N37" s="27"/>
      <c r="O37" s="27"/>
      <c r="P37" s="28"/>
      <c r="Q37" s="27"/>
      <c r="R37" s="27"/>
      <c r="S37" s="27"/>
      <c r="T37" s="27"/>
    </row>
    <row r="38" spans="1:20" ht="15" customHeight="1" x14ac:dyDescent="0.25">
      <c r="A38" s="27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  <c r="M38" s="28"/>
      <c r="N38" s="27"/>
      <c r="O38" s="27"/>
      <c r="P38" s="28"/>
      <c r="Q38" s="27"/>
      <c r="R38" s="27"/>
      <c r="S38" s="27"/>
      <c r="T38" s="27"/>
    </row>
    <row r="39" spans="1:20" ht="15" customHeight="1" x14ac:dyDescent="0.25">
      <c r="A39" s="27"/>
      <c r="B39" s="27"/>
      <c r="C39" s="27"/>
      <c r="D39" s="27"/>
      <c r="E39" s="27"/>
      <c r="F39" s="28"/>
      <c r="G39" s="28"/>
      <c r="H39" s="27"/>
      <c r="I39" s="27"/>
      <c r="J39" s="27"/>
      <c r="K39" s="27"/>
      <c r="L39" s="28"/>
      <c r="M39" s="28"/>
      <c r="N39" s="27"/>
      <c r="O39" s="27"/>
      <c r="P39" s="28"/>
      <c r="Q39" s="27"/>
      <c r="R39" s="27"/>
      <c r="S39" s="27"/>
      <c r="T39" s="27"/>
    </row>
    <row r="40" spans="1:20" ht="15" customHeight="1" x14ac:dyDescent="0.25">
      <c r="A40" s="27"/>
      <c r="B40" s="27"/>
      <c r="C40" s="27"/>
      <c r="D40" s="27"/>
      <c r="E40" s="27"/>
      <c r="F40" s="28"/>
      <c r="G40" s="28"/>
      <c r="H40" s="27"/>
      <c r="I40" s="27"/>
      <c r="J40" s="27"/>
      <c r="K40" s="27"/>
      <c r="L40" s="28"/>
      <c r="M40" s="28"/>
      <c r="N40" s="27"/>
      <c r="O40" s="27"/>
      <c r="P40" s="28"/>
      <c r="Q40" s="27"/>
      <c r="R40" s="27"/>
      <c r="S40" s="27"/>
      <c r="T40" s="27"/>
    </row>
    <row r="41" spans="1:20" ht="15" customHeight="1" x14ac:dyDescent="0.25">
      <c r="A41" s="27"/>
      <c r="B41" s="27"/>
      <c r="C41" s="27"/>
      <c r="D41" s="27"/>
      <c r="E41" s="27"/>
      <c r="F41" s="28"/>
      <c r="G41" s="28"/>
      <c r="H41" s="27"/>
      <c r="I41" s="27"/>
      <c r="J41" s="27"/>
      <c r="K41" s="27"/>
      <c r="L41" s="28"/>
      <c r="M41" s="28"/>
      <c r="N41" s="27"/>
      <c r="O41" s="27"/>
      <c r="P41" s="28"/>
      <c r="Q41" s="27"/>
      <c r="R41" s="27"/>
      <c r="S41" s="27"/>
      <c r="T41" s="27"/>
    </row>
    <row r="42" spans="1:20" ht="15" customHeight="1" x14ac:dyDescent="0.25">
      <c r="A42" s="27"/>
      <c r="B42" s="27"/>
      <c r="C42" s="27"/>
      <c r="D42" s="27"/>
      <c r="E42" s="27"/>
      <c r="F42" s="28"/>
      <c r="G42" s="28"/>
      <c r="H42" s="27"/>
      <c r="I42" s="27"/>
      <c r="J42" s="27"/>
      <c r="K42" s="27"/>
      <c r="L42" s="28"/>
      <c r="M42" s="28"/>
      <c r="N42" s="27"/>
      <c r="O42" s="27"/>
      <c r="P42" s="28"/>
      <c r="Q42" s="27"/>
      <c r="R42" s="27"/>
      <c r="S42" s="27"/>
      <c r="T42" s="27"/>
    </row>
    <row r="43" spans="1:20" ht="15" customHeight="1" x14ac:dyDescent="0.25">
      <c r="A43" s="27"/>
      <c r="B43" s="27"/>
      <c r="C43" s="27"/>
      <c r="D43" s="27"/>
      <c r="E43" s="27"/>
      <c r="F43" s="28"/>
      <c r="G43" s="28"/>
      <c r="H43" s="27"/>
      <c r="I43" s="27"/>
      <c r="J43" s="27"/>
      <c r="K43" s="27"/>
      <c r="L43" s="28"/>
      <c r="M43" s="28"/>
      <c r="N43" s="27"/>
      <c r="O43" s="27"/>
      <c r="P43" s="28"/>
      <c r="Q43" s="27"/>
      <c r="R43" s="27"/>
      <c r="S43" s="27"/>
      <c r="T43" s="27"/>
    </row>
    <row r="44" spans="1:20" ht="15" customHeight="1" x14ac:dyDescent="0.25">
      <c r="A44" s="27"/>
      <c r="B44" s="27"/>
      <c r="C44" s="27"/>
      <c r="D44" s="27"/>
      <c r="E44" s="27"/>
      <c r="F44" s="28"/>
      <c r="G44" s="28"/>
      <c r="H44" s="27"/>
      <c r="I44" s="27"/>
      <c r="J44" s="27"/>
      <c r="K44" s="27"/>
      <c r="L44" s="28"/>
      <c r="M44" s="28"/>
      <c r="N44" s="27"/>
      <c r="O44" s="27"/>
      <c r="P44" s="28"/>
      <c r="Q44" s="27"/>
      <c r="R44" s="27"/>
      <c r="S44" s="27"/>
      <c r="T44" s="27"/>
    </row>
    <row r="45" spans="1:20" ht="15" customHeight="1" x14ac:dyDescent="0.25">
      <c r="A45" s="27"/>
      <c r="B45" s="27"/>
      <c r="C45" s="27"/>
      <c r="D45" s="27"/>
      <c r="E45" s="27"/>
      <c r="F45" s="28"/>
      <c r="G45" s="28"/>
      <c r="H45" s="27"/>
      <c r="I45" s="27"/>
      <c r="J45" s="27"/>
      <c r="K45" s="27"/>
      <c r="L45" s="28"/>
      <c r="M45" s="28"/>
      <c r="N45" s="27"/>
      <c r="O45" s="27"/>
      <c r="P45" s="28"/>
      <c r="Q45" s="27"/>
      <c r="R45" s="27"/>
      <c r="S45" s="27"/>
      <c r="T45" s="27"/>
    </row>
    <row r="46" spans="1:20" ht="15" customHeight="1" x14ac:dyDescent="0.25">
      <c r="A46" s="27"/>
      <c r="B46" s="27"/>
      <c r="C46" s="27"/>
      <c r="D46" s="27"/>
      <c r="E46" s="27"/>
      <c r="F46" s="28"/>
      <c r="G46" s="28"/>
      <c r="H46" s="27"/>
      <c r="I46" s="27"/>
      <c r="J46" s="27"/>
      <c r="K46" s="27"/>
      <c r="L46" s="28"/>
      <c r="M46" s="28"/>
      <c r="N46" s="27"/>
      <c r="O46" s="27"/>
      <c r="P46" s="28"/>
      <c r="Q46" s="27"/>
      <c r="R46" s="27"/>
      <c r="S46" s="27"/>
      <c r="T46" s="27"/>
    </row>
    <row r="47" spans="1:20" ht="15" customHeight="1" x14ac:dyDescent="0.25">
      <c r="A47" s="27"/>
      <c r="B47" s="27"/>
      <c r="C47" s="27"/>
      <c r="D47" s="27"/>
      <c r="E47" s="27"/>
      <c r="F47" s="28"/>
      <c r="G47" s="28"/>
      <c r="H47" s="27"/>
      <c r="I47" s="27"/>
      <c r="J47" s="27"/>
      <c r="K47" s="27"/>
      <c r="L47" s="28"/>
      <c r="M47" s="28"/>
      <c r="N47" s="27"/>
      <c r="O47" s="27"/>
      <c r="P47" s="28"/>
      <c r="Q47" s="27"/>
      <c r="R47" s="27"/>
      <c r="S47" s="27"/>
      <c r="T47" s="27"/>
    </row>
    <row r="48" spans="1:20" ht="15" customHeight="1" x14ac:dyDescent="0.25">
      <c r="A48" s="27"/>
      <c r="B48" s="27"/>
      <c r="C48" s="27"/>
      <c r="D48" s="27"/>
      <c r="E48" s="27"/>
      <c r="F48" s="28"/>
      <c r="G48" s="28"/>
      <c r="H48" s="27"/>
      <c r="I48" s="27"/>
      <c r="J48" s="27"/>
      <c r="K48" s="27"/>
      <c r="L48" s="28"/>
      <c r="M48" s="28"/>
      <c r="N48" s="27"/>
      <c r="O48" s="27"/>
      <c r="P48" s="28"/>
      <c r="Q48" s="27"/>
      <c r="R48" s="27"/>
      <c r="S48" s="27"/>
      <c r="T48" s="27"/>
    </row>
    <row r="49" spans="1:26" ht="15" customHeight="1" x14ac:dyDescent="0.25">
      <c r="A49" s="27"/>
      <c r="B49" s="27"/>
      <c r="C49" s="27"/>
      <c r="D49" s="27"/>
      <c r="E49" s="27"/>
      <c r="F49" s="28"/>
      <c r="G49" s="28"/>
      <c r="H49" s="27"/>
      <c r="I49" s="27"/>
      <c r="J49" s="27"/>
      <c r="K49" s="27"/>
      <c r="L49" s="28"/>
      <c r="M49" s="28"/>
      <c r="N49" s="27"/>
      <c r="O49" s="27"/>
      <c r="P49" s="28"/>
      <c r="Q49" s="27"/>
      <c r="R49" s="27"/>
      <c r="S49" s="27"/>
      <c r="T49" s="27"/>
    </row>
    <row r="50" spans="1:26" ht="15" customHeight="1" thickBot="1" x14ac:dyDescent="0.3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8"/>
      <c r="M50" s="28"/>
      <c r="N50" s="27"/>
      <c r="O50" s="27"/>
      <c r="P50" s="28"/>
      <c r="Q50" s="27"/>
      <c r="R50" s="27"/>
      <c r="S50" s="27"/>
      <c r="T50" s="27"/>
    </row>
    <row r="51" spans="1:26" ht="15" customHeight="1" thickBot="1" x14ac:dyDescent="0.3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8"/>
      <c r="M51" s="28"/>
      <c r="N51" s="27"/>
      <c r="O51" s="27"/>
      <c r="P51" s="28"/>
      <c r="Q51" s="27"/>
      <c r="R51" s="27"/>
      <c r="S51" s="27"/>
      <c r="T51" s="27"/>
      <c r="V51" s="88" t="s">
        <v>23</v>
      </c>
      <c r="W51" s="89"/>
      <c r="Y51" s="90" t="s">
        <v>193</v>
      </c>
      <c r="Z51" s="91"/>
    </row>
    <row r="52" spans="1:26" ht="15" customHeight="1" x14ac:dyDescent="0.2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8"/>
      <c r="M52" s="28"/>
      <c r="N52" s="27"/>
      <c r="O52" s="27"/>
      <c r="P52" s="28"/>
      <c r="Q52" s="27"/>
      <c r="R52" s="27"/>
      <c r="S52" s="27"/>
      <c r="T52" s="27"/>
      <c r="V52" s="12" t="s">
        <v>26</v>
      </c>
      <c r="Y52" s="12" t="s">
        <v>309</v>
      </c>
      <c r="Z52" s="47" t="e">
        <f>GETPIVOTDATA("Diagnosis",$Y$2)/W52*1000</f>
        <v>#DIV/0!</v>
      </c>
    </row>
    <row r="53" spans="1:26" ht="15" customHeight="1" x14ac:dyDescent="0.2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8"/>
      <c r="M53" s="28"/>
      <c r="N53" s="27"/>
      <c r="O53" s="27"/>
      <c r="P53" s="28"/>
      <c r="Q53" s="27"/>
      <c r="R53" s="27"/>
      <c r="S53" s="27"/>
      <c r="T53" s="27"/>
      <c r="V53" s="12" t="s">
        <v>27</v>
      </c>
      <c r="W53" s="48" t="e">
        <f>GETPIVOTDATA("Antibiotic",$AB$2)/W52*1000</f>
        <v>#DIV/0!</v>
      </c>
      <c r="Y53" s="38" t="s">
        <v>180</v>
      </c>
      <c r="Z53" s="47">
        <f>SUMIF(Z54:Z55,"&gt;0")</f>
        <v>0</v>
      </c>
    </row>
    <row r="54" spans="1:26" ht="15" customHeight="1" x14ac:dyDescent="0.2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8"/>
      <c r="M54" s="28"/>
      <c r="N54" s="27"/>
      <c r="O54" s="27"/>
      <c r="P54" s="28"/>
      <c r="Q54" s="27"/>
      <c r="R54" s="27"/>
      <c r="S54" s="27"/>
      <c r="T54" s="27"/>
      <c r="V54" s="12" t="s">
        <v>28</v>
      </c>
      <c r="W54" s="48" t="e">
        <f>GETPIVOTDATA("Days of Therapy",$AW$2)/W52*1000</f>
        <v>#DIV/0!</v>
      </c>
      <c r="Y54" s="46" t="s">
        <v>179</v>
      </c>
      <c r="Z54" s="52">
        <f>IFERROR(GETPIVOTDATA("Diagnosis",$Y$2,"Diagnosis","Urinary tract infection (without catheter)")/W52*1000,0)</f>
        <v>0</v>
      </c>
    </row>
    <row r="55" spans="1:26" ht="15" customHeight="1" x14ac:dyDescent="0.2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8"/>
      <c r="M55" s="28"/>
      <c r="N55" s="27"/>
      <c r="O55" s="27"/>
      <c r="P55" s="28"/>
      <c r="Q55" s="27"/>
      <c r="R55" s="27"/>
      <c r="S55" s="27"/>
      <c r="T55" s="27"/>
      <c r="V55" s="12" t="s">
        <v>195</v>
      </c>
      <c r="W55" s="49">
        <f>IFERROR(GETPIVOTDATA("SBAR Usage and Completeness",$BF$2,"SBAR Usage and Completeness","SBAR used and complete")/GETPIVOTDATA("SBAR Usage and Completeness",$BF$2),0)</f>
        <v>0</v>
      </c>
      <c r="Y55" s="46" t="s">
        <v>181</v>
      </c>
      <c r="Z55" s="52">
        <f>IFERROR(GETPIVOTDATA("Diagnosis",$Y$2,"Diagnosis","Urinary tract infection (with catheter)")/W52*1000,0)</f>
        <v>0</v>
      </c>
    </row>
    <row r="56" spans="1:26" ht="15" customHeight="1" x14ac:dyDescent="0.2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8"/>
      <c r="M56" s="28"/>
      <c r="N56" s="27"/>
      <c r="O56" s="27"/>
      <c r="P56" s="28"/>
      <c r="Q56" s="27"/>
      <c r="R56" s="27"/>
      <c r="S56" s="27"/>
      <c r="T56" s="27"/>
      <c r="V56" s="50" t="s">
        <v>30</v>
      </c>
      <c r="W56" s="51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</v>
      </c>
      <c r="Y56" s="38" t="s">
        <v>66</v>
      </c>
      <c r="Z56" s="47">
        <f>SUMIF(Z57:Z62,"&gt;0")</f>
        <v>0</v>
      </c>
    </row>
    <row r="57" spans="1:26" ht="15" customHeight="1" x14ac:dyDescent="0.2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8"/>
      <c r="M57" s="28"/>
      <c r="N57" s="27"/>
      <c r="O57" s="27"/>
      <c r="P57" s="28"/>
      <c r="Q57" s="27"/>
      <c r="R57" s="27"/>
      <c r="S57" s="27"/>
      <c r="T57" s="27"/>
      <c r="V57" s="12" t="s">
        <v>196</v>
      </c>
      <c r="W57" s="49">
        <f>IFERROR(GETPIVOTDATA("SBAR Usage and Completeness",$BF$2,"SBAR Usage and Completeness","SBAR used but incomplete")/GETPIVOTDATA("SBAR Usage and Completeness",$BF$2),0)</f>
        <v>0</v>
      </c>
      <c r="Y57" s="46" t="s">
        <v>25</v>
      </c>
      <c r="Z57" s="52">
        <f>IFERROR(GETPIVOTDATA("Diagnosis",$Y$2,"Diagnosis","pneumonia")/W52*1000,0)</f>
        <v>0</v>
      </c>
    </row>
    <row r="58" spans="1:26" ht="15" customHeight="1" x14ac:dyDescent="0.2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8"/>
      <c r="M58" s="28"/>
      <c r="N58" s="27"/>
      <c r="O58" s="27"/>
      <c r="P58" s="28"/>
      <c r="Q58" s="27"/>
      <c r="R58" s="27"/>
      <c r="S58" s="27"/>
      <c r="T58" s="27"/>
      <c r="V58" s="12" t="s">
        <v>197</v>
      </c>
      <c r="W58" s="49">
        <f>IFERROR(GETPIVOTDATA("SBAR Usage and Completeness",$BF$2,"SBAR Usage and Completeness","SBAR not used")/GETPIVOTDATA("SBAR Usage and Completeness",$BF$2),0)</f>
        <v>0</v>
      </c>
      <c r="Y58" s="46" t="s">
        <v>178</v>
      </c>
      <c r="Z58" s="52">
        <f>IFERROR(GETPIVOTDATA("Diagnosis",$Y$2,"Diagnosis","influenza-like illness")/W52*1000,0)</f>
        <v>0</v>
      </c>
    </row>
    <row r="59" spans="1:26" ht="15" customHeight="1" x14ac:dyDescent="0.2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8"/>
      <c r="M59" s="28"/>
      <c r="N59" s="27"/>
      <c r="O59" s="27"/>
      <c r="P59" s="28"/>
      <c r="Q59" s="27"/>
      <c r="R59" s="27"/>
      <c r="S59" s="27"/>
      <c r="T59" s="27"/>
      <c r="V59" s="12" t="s">
        <v>308</v>
      </c>
      <c r="W59" s="48">
        <f>IFERROR(GETPIVOTDATA("Microbiology Test Sent",$AT$2,"Microbiology Test Sent","Urinalysis and reflex culture and sensitivities")/W52*1000,0)</f>
        <v>0</v>
      </c>
      <c r="Y59" s="46" t="s">
        <v>305</v>
      </c>
      <c r="Z59" s="52">
        <f>IFERROR(GETPIVOTDATA("Diagnosis",$Y$2,"Diagnosis","acute bronchitis or tracheobronchitis")/W52*1000,0)</f>
        <v>0</v>
      </c>
    </row>
    <row r="60" spans="1:26" ht="15" customHeight="1" x14ac:dyDescent="0.2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8"/>
      <c r="M60" s="28"/>
      <c r="N60" s="27"/>
      <c r="O60" s="27"/>
      <c r="P60" s="28"/>
      <c r="Q60" s="27"/>
      <c r="R60" s="27"/>
      <c r="S60" s="27"/>
      <c r="T60" s="27"/>
      <c r="V60" s="12"/>
      <c r="W60" s="11"/>
      <c r="Y60" s="46" t="s">
        <v>294</v>
      </c>
      <c r="Z60" s="52">
        <f>IFERROR(GETPIVOTDATA("Diagnosis",$Y$2,"Diagnosis","COPD exacerbation")/W52*1000,0)</f>
        <v>0</v>
      </c>
    </row>
    <row r="61" spans="1:26" ht="15" customHeight="1" x14ac:dyDescent="0.25">
      <c r="A61" s="27"/>
      <c r="B61" s="27"/>
      <c r="C61" s="27"/>
      <c r="D61" s="27"/>
      <c r="E61" s="27"/>
      <c r="F61" s="28"/>
      <c r="G61" s="28"/>
      <c r="H61" s="27"/>
      <c r="I61" s="27"/>
      <c r="J61" s="27"/>
      <c r="K61" s="27"/>
      <c r="L61" s="28"/>
      <c r="M61" s="28"/>
      <c r="N61" s="27"/>
      <c r="O61" s="27"/>
      <c r="P61" s="28"/>
      <c r="Q61" s="27"/>
      <c r="R61" s="27"/>
      <c r="S61" s="27"/>
      <c r="T61" s="27"/>
      <c r="Y61" s="46" t="s">
        <v>296</v>
      </c>
      <c r="Z61" s="52">
        <f>IFERROR(GETPIVOTDATA("Diagnosis",$Y$2,"Diagnosis","common cold syndrome")/W52*1000,0)</f>
        <v>0</v>
      </c>
    </row>
    <row r="62" spans="1:26" ht="15" customHeight="1" x14ac:dyDescent="0.25">
      <c r="A62" s="27"/>
      <c r="B62" s="27"/>
      <c r="C62" s="27"/>
      <c r="D62" s="27"/>
      <c r="E62" s="27"/>
      <c r="F62" s="28"/>
      <c r="G62" s="28"/>
      <c r="H62" s="27"/>
      <c r="I62" s="27"/>
      <c r="J62" s="27"/>
      <c r="K62" s="27"/>
      <c r="L62" s="28"/>
      <c r="M62" s="28"/>
      <c r="N62" s="27"/>
      <c r="O62" s="27"/>
      <c r="P62" s="28"/>
      <c r="Q62" s="27"/>
      <c r="R62" s="27"/>
      <c r="S62" s="27"/>
      <c r="T62" s="27"/>
      <c r="Y62" s="46" t="s">
        <v>295</v>
      </c>
      <c r="Z62" s="52">
        <f>IFERROR(GETPIVOTDATA("Diagnosis",$Y$2,"Diagnosis","Pharyngitis")/W52*1000,0)</f>
        <v>0</v>
      </c>
    </row>
    <row r="63" spans="1:26" ht="15" customHeight="1" x14ac:dyDescent="0.25">
      <c r="A63" s="27"/>
      <c r="B63" s="27"/>
      <c r="C63" s="27"/>
      <c r="D63" s="27"/>
      <c r="E63" s="27"/>
      <c r="F63" s="28"/>
      <c r="G63" s="28"/>
      <c r="H63" s="27"/>
      <c r="I63" s="27"/>
      <c r="J63" s="27"/>
      <c r="K63" s="27"/>
      <c r="L63" s="28"/>
      <c r="M63" s="28"/>
      <c r="N63" s="27"/>
      <c r="O63" s="27"/>
      <c r="P63" s="28"/>
      <c r="Q63" s="27"/>
      <c r="R63" s="27"/>
      <c r="S63" s="27"/>
      <c r="T63" s="27"/>
      <c r="Y63" s="37" t="s">
        <v>62</v>
      </c>
      <c r="Z63" s="47">
        <f>IFERROR(GETPIVOTDATA("Diagnosis",$Y$2,"Diagnosis","cellulitis, soft tissue, or wound infection")/W52*1000,0)</f>
        <v>0</v>
      </c>
    </row>
    <row r="64" spans="1:26" ht="15" customHeight="1" x14ac:dyDescent="0.25">
      <c r="A64" s="27"/>
      <c r="B64" s="27"/>
      <c r="C64" s="27"/>
      <c r="D64" s="27"/>
      <c r="E64" s="27"/>
      <c r="F64" s="28"/>
      <c r="G64" s="28"/>
      <c r="H64" s="27"/>
      <c r="I64" s="27"/>
      <c r="J64" s="27"/>
      <c r="K64" s="27"/>
      <c r="L64" s="28"/>
      <c r="M64" s="28"/>
      <c r="N64" s="27"/>
      <c r="O64" s="27"/>
      <c r="P64" s="28"/>
      <c r="Q64" s="27"/>
      <c r="R64" s="27"/>
      <c r="S64" s="27"/>
      <c r="T64" s="27"/>
      <c r="Y64" s="38" t="s">
        <v>298</v>
      </c>
      <c r="Z64" s="47">
        <f>SUMIF(Z65:Z66,"&gt;0")</f>
        <v>0</v>
      </c>
    </row>
    <row r="65" spans="1:26" ht="15" customHeight="1" x14ac:dyDescent="0.25">
      <c r="A65" s="27"/>
      <c r="B65" s="27"/>
      <c r="C65" s="27"/>
      <c r="D65" s="27"/>
      <c r="E65" s="27"/>
      <c r="F65" s="28"/>
      <c r="G65" s="28"/>
      <c r="H65" s="27"/>
      <c r="I65" s="27"/>
      <c r="J65" s="27"/>
      <c r="K65" s="27"/>
      <c r="L65" s="28"/>
      <c r="M65" s="28"/>
      <c r="N65" s="27"/>
      <c r="O65" s="27"/>
      <c r="P65" s="28"/>
      <c r="Q65" s="27"/>
      <c r="R65" s="27"/>
      <c r="S65" s="27"/>
      <c r="T65" s="27"/>
      <c r="Y65" s="46" t="s">
        <v>56</v>
      </c>
      <c r="Z65" s="52">
        <f>IFERROR(GETPIVOTDATA("Diagnosis",$Y$2,"Diagnosis","gastroenteritis")/W52*1000,0)</f>
        <v>0</v>
      </c>
    </row>
    <row r="66" spans="1:26" ht="15" customHeight="1" x14ac:dyDescent="0.25">
      <c r="A66" s="27"/>
      <c r="B66" s="27"/>
      <c r="C66" s="27"/>
      <c r="D66" s="27"/>
      <c r="E66" s="27"/>
      <c r="F66" s="28"/>
      <c r="G66" s="28"/>
      <c r="H66" s="27"/>
      <c r="I66" s="27"/>
      <c r="J66" s="27"/>
      <c r="K66" s="27"/>
      <c r="L66" s="28"/>
      <c r="M66" s="28"/>
      <c r="N66" s="27"/>
      <c r="O66" s="27"/>
      <c r="P66" s="28"/>
      <c r="Q66" s="27"/>
      <c r="R66" s="27"/>
      <c r="S66" s="27"/>
      <c r="T66" s="27"/>
      <c r="Y66" s="46" t="s">
        <v>77</v>
      </c>
      <c r="Z66" s="52">
        <f>IFERROR(GETPIVOTDATA("Diagnosis",$Y$2,"Diagnosis","norovirus gastroenteritis")/W52*1000,0)</f>
        <v>0</v>
      </c>
    </row>
    <row r="67" spans="1:26" ht="15" customHeight="1" x14ac:dyDescent="0.25">
      <c r="A67" s="27"/>
      <c r="B67" s="27"/>
      <c r="C67" s="27"/>
      <c r="D67" s="27"/>
      <c r="E67" s="27"/>
      <c r="F67" s="28"/>
      <c r="G67" s="28"/>
      <c r="H67" s="27"/>
      <c r="I67" s="27"/>
      <c r="J67" s="27"/>
      <c r="K67" s="27"/>
      <c r="L67" s="28"/>
      <c r="M67" s="28"/>
      <c r="N67" s="27"/>
      <c r="O67" s="27"/>
      <c r="P67" s="28"/>
      <c r="Q67" s="27"/>
      <c r="R67" s="27"/>
      <c r="S67" s="27"/>
      <c r="T67" s="27"/>
      <c r="Y67" s="83" t="s">
        <v>304</v>
      </c>
      <c r="Z67" s="48">
        <f>IFERROR(GETPIVOTDATA("Diagnosis",$Y$2,"Diagnosis","Clostridium difficle infection")/W52*10000,0)</f>
        <v>0</v>
      </c>
    </row>
    <row r="68" spans="1:26" ht="15" customHeight="1" x14ac:dyDescent="0.25">
      <c r="A68" s="27"/>
      <c r="B68" s="27"/>
      <c r="C68" s="27"/>
      <c r="D68" s="27"/>
      <c r="E68" s="27"/>
      <c r="F68" s="28"/>
      <c r="G68" s="28"/>
      <c r="H68" s="27"/>
      <c r="I68" s="27"/>
      <c r="J68" s="27"/>
      <c r="K68" s="27"/>
      <c r="L68" s="28"/>
      <c r="M68" s="28"/>
      <c r="N68" s="27"/>
      <c r="O68" s="27"/>
      <c r="P68" s="28"/>
      <c r="Q68" s="27"/>
      <c r="R68" s="27"/>
      <c r="S68" s="27"/>
      <c r="T68" s="27"/>
      <c r="Y68" s="1" t="s">
        <v>303</v>
      </c>
    </row>
    <row r="69" spans="1:26" ht="15" customHeight="1" x14ac:dyDescent="0.25">
      <c r="A69" s="27"/>
      <c r="B69" s="27"/>
      <c r="C69" s="27"/>
      <c r="D69" s="27"/>
      <c r="E69" s="27"/>
      <c r="F69" s="28"/>
      <c r="G69" s="28"/>
      <c r="H69" s="27"/>
      <c r="I69" s="27"/>
      <c r="J69" s="27"/>
      <c r="K69" s="27"/>
      <c r="L69" s="28"/>
      <c r="M69" s="28"/>
      <c r="N69" s="27"/>
      <c r="O69" s="27"/>
      <c r="P69" s="28"/>
      <c r="Q69" s="27"/>
      <c r="R69" s="27"/>
      <c r="S69" s="27"/>
      <c r="T69" s="27"/>
    </row>
    <row r="70" spans="1:26" ht="15" customHeight="1" x14ac:dyDescent="0.25">
      <c r="A70" s="27"/>
      <c r="B70" s="27"/>
      <c r="C70" s="27"/>
      <c r="D70" s="27"/>
      <c r="E70" s="27"/>
      <c r="F70" s="28"/>
      <c r="G70" s="28"/>
      <c r="H70" s="27"/>
      <c r="I70" s="27"/>
      <c r="J70" s="27"/>
      <c r="K70" s="27"/>
      <c r="L70" s="28"/>
      <c r="M70" s="28"/>
      <c r="N70" s="27"/>
      <c r="O70" s="27"/>
      <c r="P70" s="28"/>
      <c r="Q70" s="27"/>
      <c r="R70" s="27"/>
      <c r="S70" s="27"/>
      <c r="T70" s="27"/>
    </row>
    <row r="71" spans="1:26" ht="15" customHeight="1" x14ac:dyDescent="0.25">
      <c r="A71" s="27"/>
      <c r="B71" s="27"/>
      <c r="C71" s="27"/>
      <c r="D71" s="27"/>
      <c r="E71" s="27"/>
      <c r="F71" s="28"/>
      <c r="G71" s="28"/>
      <c r="H71" s="27"/>
      <c r="I71" s="27"/>
      <c r="J71" s="27"/>
      <c r="K71" s="27"/>
      <c r="L71" s="28"/>
      <c r="M71" s="28"/>
      <c r="N71" s="27"/>
      <c r="O71" s="27"/>
      <c r="P71" s="28"/>
      <c r="Q71" s="27"/>
      <c r="R71" s="27"/>
      <c r="S71" s="27"/>
      <c r="T71" s="27"/>
    </row>
    <row r="72" spans="1:26" ht="15" customHeight="1" x14ac:dyDescent="0.25">
      <c r="A72" s="27"/>
      <c r="B72" s="27"/>
      <c r="C72" s="27"/>
      <c r="D72" s="27"/>
      <c r="E72" s="27"/>
      <c r="F72" s="28"/>
      <c r="G72" s="28"/>
      <c r="H72" s="27"/>
      <c r="I72" s="27"/>
      <c r="J72" s="27"/>
      <c r="K72" s="27"/>
      <c r="L72" s="28"/>
      <c r="M72" s="28"/>
      <c r="N72" s="27"/>
      <c r="O72" s="27"/>
      <c r="P72" s="28"/>
      <c r="Q72" s="27"/>
      <c r="R72" s="27"/>
      <c r="S72" s="27"/>
      <c r="T72" s="27"/>
    </row>
    <row r="73" spans="1:26" ht="15" customHeight="1" x14ac:dyDescent="0.25">
      <c r="A73" s="27"/>
      <c r="B73" s="27"/>
      <c r="C73" s="27"/>
      <c r="D73" s="27"/>
      <c r="E73" s="27"/>
      <c r="F73" s="28"/>
      <c r="G73" s="28"/>
      <c r="H73" s="27"/>
      <c r="I73" s="27"/>
      <c r="J73" s="27"/>
      <c r="K73" s="27"/>
      <c r="L73" s="28"/>
      <c r="M73" s="28"/>
      <c r="N73" s="27"/>
      <c r="O73" s="27"/>
      <c r="P73" s="28"/>
      <c r="Q73" s="27"/>
      <c r="R73" s="27"/>
      <c r="S73" s="27"/>
      <c r="T73" s="27"/>
    </row>
    <row r="74" spans="1:26" ht="15" customHeight="1" x14ac:dyDescent="0.25">
      <c r="A74" s="27"/>
      <c r="B74" s="27"/>
      <c r="C74" s="27"/>
      <c r="D74" s="27"/>
      <c r="E74" s="27"/>
      <c r="F74" s="28"/>
      <c r="G74" s="28"/>
      <c r="H74" s="27"/>
      <c r="I74" s="27"/>
      <c r="J74" s="27"/>
      <c r="K74" s="27"/>
      <c r="L74" s="28"/>
      <c r="M74" s="28"/>
      <c r="N74" s="27"/>
      <c r="O74" s="27"/>
      <c r="P74" s="28"/>
      <c r="Q74" s="27"/>
      <c r="R74" s="27"/>
      <c r="S74" s="27"/>
      <c r="T74" s="27"/>
      <c r="Z74"/>
    </row>
    <row r="75" spans="1:26" ht="15" customHeight="1" x14ac:dyDescent="0.25">
      <c r="A75" s="27"/>
      <c r="B75" s="27"/>
      <c r="C75" s="27"/>
      <c r="D75" s="27"/>
      <c r="E75" s="27"/>
      <c r="F75" s="28"/>
      <c r="G75" s="28"/>
      <c r="H75" s="27"/>
      <c r="I75" s="27"/>
      <c r="J75" s="27"/>
      <c r="K75" s="27"/>
      <c r="L75" s="28"/>
      <c r="M75" s="28"/>
      <c r="N75" s="27"/>
      <c r="O75" s="27"/>
      <c r="P75" s="28"/>
      <c r="Q75" s="27"/>
      <c r="R75" s="27"/>
      <c r="S75" s="27"/>
      <c r="T75" s="27"/>
      <c r="Z75"/>
    </row>
    <row r="76" spans="1:26" ht="15" customHeight="1" x14ac:dyDescent="0.25">
      <c r="A76" s="27"/>
      <c r="B76" s="27"/>
      <c r="C76" s="27"/>
      <c r="D76" s="27"/>
      <c r="E76" s="27"/>
      <c r="F76" s="28"/>
      <c r="G76" s="28"/>
      <c r="H76" s="27"/>
      <c r="I76" s="27"/>
      <c r="J76" s="27"/>
      <c r="K76" s="27"/>
      <c r="L76" s="28"/>
      <c r="M76" s="28"/>
      <c r="N76" s="27"/>
      <c r="O76" s="27"/>
      <c r="P76" s="28"/>
      <c r="Q76" s="27"/>
      <c r="R76" s="27"/>
      <c r="S76" s="27"/>
      <c r="T76" s="27"/>
      <c r="Z76"/>
    </row>
    <row r="77" spans="1:26" ht="15" customHeight="1" x14ac:dyDescent="0.25">
      <c r="A77" s="27"/>
      <c r="B77" s="27"/>
      <c r="C77" s="27"/>
      <c r="D77" s="27"/>
      <c r="E77" s="27"/>
      <c r="F77" s="28"/>
      <c r="G77" s="28"/>
      <c r="H77" s="27"/>
      <c r="I77" s="27"/>
      <c r="J77" s="27"/>
      <c r="K77" s="27"/>
      <c r="L77" s="28"/>
      <c r="M77" s="28"/>
      <c r="N77" s="27"/>
      <c r="O77" s="27"/>
      <c r="P77" s="28"/>
      <c r="Q77" s="27"/>
      <c r="R77" s="27"/>
      <c r="S77" s="27"/>
      <c r="T77" s="27"/>
      <c r="X77"/>
      <c r="Z77"/>
    </row>
    <row r="78" spans="1:26" ht="15" customHeight="1" x14ac:dyDescent="0.25">
      <c r="A78" s="27"/>
      <c r="B78" s="27"/>
      <c r="C78" s="27"/>
      <c r="D78" s="27"/>
      <c r="E78" s="27"/>
      <c r="F78" s="28"/>
      <c r="G78" s="28"/>
      <c r="H78" s="27"/>
      <c r="I78" s="27"/>
      <c r="J78" s="27"/>
      <c r="K78" s="27"/>
      <c r="L78" s="28"/>
      <c r="M78" s="28"/>
      <c r="N78" s="27"/>
      <c r="O78" s="27"/>
      <c r="P78" s="28"/>
      <c r="Q78" s="27"/>
      <c r="R78" s="27"/>
      <c r="S78" s="27"/>
      <c r="T78" s="27"/>
      <c r="Z78"/>
    </row>
    <row r="79" spans="1:26" ht="15" customHeight="1" x14ac:dyDescent="0.25">
      <c r="A79" s="27"/>
      <c r="B79" s="27"/>
      <c r="C79" s="27"/>
      <c r="D79" s="27"/>
      <c r="E79" s="27"/>
      <c r="F79" s="28"/>
      <c r="G79" s="28"/>
      <c r="H79" s="27"/>
      <c r="I79" s="27"/>
      <c r="J79" s="27"/>
      <c r="K79" s="27"/>
      <c r="L79" s="28"/>
      <c r="M79" s="28"/>
      <c r="N79" s="27"/>
      <c r="O79" s="27"/>
      <c r="P79" s="28"/>
      <c r="Q79" s="27"/>
      <c r="R79" s="27"/>
      <c r="S79" s="27"/>
      <c r="T79" s="27"/>
      <c r="Y79"/>
      <c r="Z79"/>
    </row>
    <row r="80" spans="1:26" ht="15" customHeight="1" x14ac:dyDescent="0.25">
      <c r="A80" s="27"/>
      <c r="B80" s="27"/>
      <c r="C80" s="27"/>
      <c r="D80" s="27"/>
      <c r="E80" s="27"/>
      <c r="F80" s="28"/>
      <c r="G80" s="28"/>
      <c r="H80" s="27"/>
      <c r="I80" s="27"/>
      <c r="J80" s="27"/>
      <c r="K80" s="27"/>
      <c r="L80" s="28"/>
      <c r="M80" s="28"/>
      <c r="N80" s="27"/>
      <c r="O80" s="27"/>
      <c r="P80" s="28"/>
      <c r="Q80" s="27"/>
      <c r="R80" s="27"/>
      <c r="S80" s="27"/>
      <c r="T80" s="27"/>
    </row>
    <row r="81" spans="1:20" ht="15" customHeight="1" x14ac:dyDescent="0.25">
      <c r="A81" s="27"/>
      <c r="B81" s="27"/>
      <c r="C81" s="27"/>
      <c r="D81" s="27"/>
      <c r="E81" s="27"/>
      <c r="F81" s="28"/>
      <c r="G81" s="28"/>
      <c r="H81" s="27"/>
      <c r="I81" s="27"/>
      <c r="J81" s="27"/>
      <c r="K81" s="27"/>
      <c r="L81" s="28"/>
      <c r="M81" s="28"/>
      <c r="N81" s="27"/>
      <c r="O81" s="27"/>
      <c r="P81" s="28"/>
      <c r="Q81" s="27"/>
      <c r="R81" s="27"/>
      <c r="S81" s="27"/>
      <c r="T81" s="27"/>
    </row>
    <row r="82" spans="1:20" ht="15" customHeight="1" x14ac:dyDescent="0.25">
      <c r="A82" s="27"/>
      <c r="B82" s="27"/>
      <c r="C82" s="27"/>
      <c r="D82" s="27"/>
      <c r="E82" s="27"/>
      <c r="F82" s="28"/>
      <c r="G82" s="28"/>
      <c r="H82" s="27"/>
      <c r="I82" s="27"/>
      <c r="J82" s="27"/>
      <c r="K82" s="27"/>
      <c r="L82" s="28"/>
      <c r="M82" s="28"/>
      <c r="N82" s="27"/>
      <c r="O82" s="27"/>
      <c r="P82" s="28"/>
      <c r="Q82" s="27"/>
      <c r="R82" s="27"/>
      <c r="S82" s="27"/>
      <c r="T82" s="27"/>
    </row>
    <row r="83" spans="1:20" ht="15" customHeight="1" x14ac:dyDescent="0.25">
      <c r="A83" s="27"/>
      <c r="B83" s="27"/>
      <c r="C83" s="27"/>
      <c r="D83" s="27"/>
      <c r="E83" s="27"/>
      <c r="F83" s="28"/>
      <c r="G83" s="28"/>
      <c r="H83" s="27"/>
      <c r="I83" s="27"/>
      <c r="J83" s="27"/>
      <c r="K83" s="27"/>
      <c r="L83" s="28"/>
      <c r="M83" s="28"/>
      <c r="N83" s="27"/>
      <c r="O83" s="27"/>
      <c r="P83" s="28"/>
      <c r="Q83" s="27"/>
      <c r="R83" s="27"/>
      <c r="S83" s="27"/>
      <c r="T83" s="27"/>
    </row>
    <row r="84" spans="1:20" ht="15" customHeight="1" x14ac:dyDescent="0.25">
      <c r="A84" s="27"/>
      <c r="B84" s="27"/>
      <c r="C84" s="27"/>
      <c r="D84" s="27"/>
      <c r="E84" s="27"/>
      <c r="F84" s="28"/>
      <c r="G84" s="28"/>
      <c r="H84" s="27"/>
      <c r="I84" s="27"/>
      <c r="J84" s="27"/>
      <c r="K84" s="27"/>
      <c r="L84" s="28"/>
      <c r="M84" s="28"/>
      <c r="N84" s="27"/>
      <c r="O84" s="27"/>
      <c r="P84" s="28"/>
      <c r="Q84" s="27"/>
      <c r="R84" s="27"/>
      <c r="S84" s="27"/>
      <c r="T84" s="27"/>
    </row>
    <row r="85" spans="1:20" ht="15" customHeight="1" x14ac:dyDescent="0.25">
      <c r="A85" s="27"/>
      <c r="B85" s="27"/>
      <c r="C85" s="27"/>
      <c r="D85" s="27"/>
      <c r="E85" s="27"/>
      <c r="F85" s="28"/>
      <c r="G85" s="28"/>
      <c r="H85" s="27"/>
      <c r="I85" s="27"/>
      <c r="J85" s="27"/>
      <c r="K85" s="27"/>
      <c r="L85" s="28"/>
      <c r="M85" s="28"/>
      <c r="N85" s="27"/>
      <c r="O85" s="27"/>
      <c r="P85" s="28"/>
      <c r="Q85" s="27"/>
      <c r="R85" s="27"/>
      <c r="S85" s="27"/>
      <c r="T85" s="27"/>
    </row>
    <row r="86" spans="1:20" ht="15" customHeight="1" x14ac:dyDescent="0.25">
      <c r="A86" s="27"/>
      <c r="B86" s="27"/>
      <c r="C86" s="27"/>
      <c r="D86" s="27"/>
      <c r="E86" s="27"/>
      <c r="F86" s="28"/>
      <c r="G86" s="28"/>
      <c r="H86" s="27"/>
      <c r="I86" s="27"/>
      <c r="J86" s="27"/>
      <c r="K86" s="27"/>
      <c r="L86" s="28"/>
      <c r="M86" s="28"/>
      <c r="N86" s="27"/>
      <c r="O86" s="27"/>
      <c r="P86" s="28"/>
      <c r="Q86" s="27"/>
      <c r="R86" s="27"/>
      <c r="S86" s="27"/>
      <c r="T86" s="27"/>
    </row>
    <row r="87" spans="1:20" ht="15" customHeight="1" x14ac:dyDescent="0.25">
      <c r="A87" s="27"/>
      <c r="B87" s="27"/>
      <c r="C87" s="27"/>
      <c r="D87" s="27"/>
      <c r="E87" s="27"/>
      <c r="F87" s="28"/>
      <c r="G87" s="28"/>
      <c r="H87" s="27"/>
      <c r="I87" s="27"/>
      <c r="J87" s="27"/>
      <c r="K87" s="27"/>
      <c r="L87" s="28"/>
      <c r="M87" s="28"/>
      <c r="N87" s="27"/>
      <c r="O87" s="27"/>
      <c r="P87" s="28"/>
      <c r="Q87" s="27"/>
      <c r="R87" s="27"/>
      <c r="S87" s="27"/>
      <c r="T87" s="27"/>
    </row>
    <row r="88" spans="1:20" ht="15" customHeight="1" x14ac:dyDescent="0.25">
      <c r="A88" s="27"/>
      <c r="B88" s="27"/>
      <c r="C88" s="27"/>
      <c r="D88" s="27"/>
      <c r="E88" s="27"/>
      <c r="F88" s="28"/>
      <c r="G88" s="28"/>
      <c r="H88" s="27"/>
      <c r="I88" s="27"/>
      <c r="J88" s="27"/>
      <c r="K88" s="27"/>
      <c r="L88" s="28"/>
      <c r="M88" s="28"/>
      <c r="N88" s="27"/>
      <c r="O88" s="27"/>
      <c r="P88" s="28"/>
      <c r="Q88" s="27"/>
      <c r="R88" s="27"/>
      <c r="S88" s="27"/>
      <c r="T88" s="27"/>
    </row>
    <row r="89" spans="1:20" ht="15" customHeight="1" x14ac:dyDescent="0.25">
      <c r="A89" s="27"/>
      <c r="B89" s="27"/>
      <c r="C89" s="27"/>
      <c r="D89" s="27"/>
      <c r="E89" s="27"/>
      <c r="F89" s="28"/>
      <c r="G89" s="28"/>
      <c r="H89" s="27"/>
      <c r="I89" s="27"/>
      <c r="J89" s="27"/>
      <c r="K89" s="27"/>
      <c r="L89" s="28"/>
      <c r="M89" s="28"/>
      <c r="N89" s="27"/>
      <c r="O89" s="27"/>
      <c r="P89" s="28"/>
      <c r="Q89" s="27"/>
      <c r="R89" s="27"/>
      <c r="S89" s="27"/>
      <c r="T89" s="27"/>
    </row>
    <row r="90" spans="1:20" ht="15" customHeight="1" x14ac:dyDescent="0.25">
      <c r="A90" s="27"/>
      <c r="B90" s="27"/>
      <c r="C90" s="27"/>
      <c r="D90" s="27"/>
      <c r="E90" s="27"/>
      <c r="F90" s="28"/>
      <c r="G90" s="28"/>
      <c r="H90" s="27"/>
      <c r="I90" s="27"/>
      <c r="J90" s="27"/>
      <c r="K90" s="27"/>
      <c r="L90" s="28"/>
      <c r="M90" s="28"/>
      <c r="N90" s="27"/>
      <c r="O90" s="27"/>
      <c r="P90" s="28"/>
      <c r="Q90" s="27"/>
      <c r="R90" s="27"/>
      <c r="S90" s="27"/>
      <c r="T90" s="27"/>
    </row>
    <row r="91" spans="1:20" ht="15" customHeight="1" x14ac:dyDescent="0.25">
      <c r="A91" s="27"/>
      <c r="B91" s="27"/>
      <c r="C91" s="27"/>
      <c r="D91" s="27"/>
      <c r="E91" s="27"/>
      <c r="F91" s="28"/>
      <c r="G91" s="28"/>
      <c r="H91" s="27"/>
      <c r="I91" s="27"/>
      <c r="J91" s="27"/>
      <c r="K91" s="27"/>
      <c r="L91" s="28"/>
      <c r="M91" s="28"/>
      <c r="N91" s="27"/>
      <c r="O91" s="27"/>
      <c r="P91" s="28"/>
      <c r="Q91" s="27"/>
      <c r="R91" s="27"/>
      <c r="S91" s="27"/>
      <c r="T91" s="27"/>
    </row>
    <row r="92" spans="1:20" ht="15" customHeight="1" x14ac:dyDescent="0.25">
      <c r="A92" s="27"/>
      <c r="B92" s="27"/>
      <c r="C92" s="27"/>
      <c r="D92" s="27"/>
      <c r="E92" s="27"/>
      <c r="F92" s="28"/>
      <c r="G92" s="28"/>
      <c r="H92" s="27"/>
      <c r="I92" s="27"/>
      <c r="J92" s="27"/>
      <c r="K92" s="27"/>
      <c r="L92" s="28"/>
      <c r="M92" s="28"/>
      <c r="N92" s="27"/>
      <c r="O92" s="27"/>
      <c r="P92" s="28"/>
      <c r="Q92" s="27"/>
      <c r="R92" s="27"/>
      <c r="S92" s="27"/>
      <c r="T92" s="27"/>
    </row>
    <row r="93" spans="1:20" ht="15" customHeight="1" x14ac:dyDescent="0.25">
      <c r="A93" s="27"/>
      <c r="B93" s="27"/>
      <c r="C93" s="27"/>
      <c r="D93" s="27"/>
      <c r="E93" s="27"/>
      <c r="F93" s="28"/>
      <c r="G93" s="28"/>
      <c r="H93" s="27"/>
      <c r="I93" s="27"/>
      <c r="J93" s="27"/>
      <c r="K93" s="27"/>
      <c r="L93" s="28"/>
      <c r="M93" s="28"/>
      <c r="N93" s="27"/>
      <c r="O93" s="27"/>
      <c r="P93" s="28"/>
      <c r="Q93" s="27"/>
      <c r="R93" s="27"/>
      <c r="S93" s="27"/>
      <c r="T93" s="27"/>
    </row>
    <row r="94" spans="1:20" ht="15" customHeight="1" x14ac:dyDescent="0.25">
      <c r="A94" s="27"/>
      <c r="B94" s="27"/>
      <c r="C94" s="27"/>
      <c r="D94" s="27"/>
      <c r="E94" s="27"/>
      <c r="F94" s="28"/>
      <c r="G94" s="28"/>
      <c r="H94" s="27"/>
      <c r="I94" s="27"/>
      <c r="J94" s="27"/>
      <c r="K94" s="27"/>
      <c r="L94" s="28"/>
      <c r="M94" s="28"/>
      <c r="N94" s="27"/>
      <c r="O94" s="27"/>
      <c r="P94" s="28"/>
      <c r="Q94" s="27"/>
      <c r="R94" s="27"/>
      <c r="S94" s="27"/>
      <c r="T94" s="27"/>
    </row>
    <row r="95" spans="1:20" ht="15" customHeight="1" x14ac:dyDescent="0.25">
      <c r="A95" s="27"/>
      <c r="B95" s="27"/>
      <c r="C95" s="27"/>
      <c r="D95" s="27"/>
      <c r="E95" s="27"/>
      <c r="F95" s="28"/>
      <c r="G95" s="28"/>
      <c r="H95" s="27"/>
      <c r="I95" s="27"/>
      <c r="J95" s="27"/>
      <c r="K95" s="27"/>
      <c r="L95" s="28"/>
      <c r="M95" s="28"/>
      <c r="N95" s="27"/>
      <c r="O95" s="27"/>
      <c r="P95" s="28"/>
      <c r="Q95" s="27"/>
      <c r="R95" s="27"/>
      <c r="S95" s="27"/>
      <c r="T95" s="27"/>
    </row>
    <row r="96" spans="1:20" ht="15" customHeight="1" x14ac:dyDescent="0.25">
      <c r="A96" s="27"/>
      <c r="B96" s="27"/>
      <c r="C96" s="27"/>
      <c r="D96" s="27"/>
      <c r="E96" s="27"/>
      <c r="F96" s="28"/>
      <c r="G96" s="28"/>
      <c r="H96" s="27"/>
      <c r="I96" s="27"/>
      <c r="J96" s="27"/>
      <c r="K96" s="27"/>
      <c r="L96" s="28"/>
      <c r="M96" s="28"/>
      <c r="N96" s="27"/>
      <c r="O96" s="27"/>
      <c r="P96" s="28"/>
      <c r="Q96" s="27"/>
      <c r="R96" s="27"/>
      <c r="S96" s="27"/>
      <c r="T96" s="27"/>
    </row>
    <row r="97" spans="1:20" ht="15" customHeight="1" x14ac:dyDescent="0.25">
      <c r="A97" s="27"/>
      <c r="B97" s="27"/>
      <c r="C97" s="27"/>
      <c r="D97" s="27"/>
      <c r="E97" s="27"/>
      <c r="F97" s="28"/>
      <c r="G97" s="28"/>
      <c r="H97" s="27"/>
      <c r="I97" s="27"/>
      <c r="J97" s="27"/>
      <c r="K97" s="27"/>
      <c r="L97" s="28"/>
      <c r="M97" s="28"/>
      <c r="N97" s="27"/>
      <c r="O97" s="27"/>
      <c r="P97" s="28"/>
      <c r="Q97" s="27"/>
      <c r="R97" s="27"/>
      <c r="S97" s="27"/>
      <c r="T97" s="27"/>
    </row>
    <row r="98" spans="1:20" ht="15" customHeight="1" x14ac:dyDescent="0.25">
      <c r="A98" s="27"/>
      <c r="B98" s="27"/>
      <c r="C98" s="27"/>
      <c r="D98" s="27"/>
      <c r="E98" s="27"/>
      <c r="F98" s="28"/>
      <c r="G98" s="28"/>
      <c r="H98" s="27"/>
      <c r="I98" s="27"/>
      <c r="J98" s="27"/>
      <c r="K98" s="27"/>
      <c r="L98" s="28"/>
      <c r="M98" s="28"/>
      <c r="N98" s="27"/>
      <c r="O98" s="27"/>
      <c r="P98" s="28"/>
      <c r="Q98" s="27"/>
      <c r="R98" s="27"/>
      <c r="S98" s="27"/>
      <c r="T98" s="27"/>
    </row>
    <row r="99" spans="1:20" ht="15" customHeight="1" x14ac:dyDescent="0.25">
      <c r="A99" s="27"/>
      <c r="B99" s="27"/>
      <c r="C99" s="27"/>
      <c r="D99" s="27"/>
      <c r="E99" s="27"/>
      <c r="F99" s="28"/>
      <c r="G99" s="28"/>
      <c r="H99" s="27"/>
      <c r="I99" s="27"/>
      <c r="J99" s="27"/>
      <c r="K99" s="27"/>
      <c r="L99" s="28"/>
      <c r="M99" s="28"/>
      <c r="N99" s="27"/>
      <c r="O99" s="27"/>
      <c r="P99" s="28"/>
      <c r="Q99" s="27"/>
      <c r="R99" s="27"/>
      <c r="S99" s="27"/>
      <c r="T99" s="27"/>
    </row>
    <row r="100" spans="1:20" ht="15" customHeight="1" x14ac:dyDescent="0.25">
      <c r="A100" s="27"/>
      <c r="B100" s="27"/>
      <c r="C100" s="27"/>
      <c r="D100" s="27"/>
      <c r="E100" s="27"/>
      <c r="F100" s="28"/>
      <c r="G100" s="28"/>
      <c r="H100" s="27"/>
      <c r="I100" s="27"/>
      <c r="J100" s="27"/>
      <c r="K100" s="27"/>
      <c r="L100" s="28"/>
      <c r="M100" s="28"/>
      <c r="N100" s="27"/>
      <c r="O100" s="27"/>
      <c r="P100" s="28"/>
      <c r="Q100" s="27"/>
      <c r="R100" s="27"/>
      <c r="S100" s="27"/>
      <c r="T100" s="27"/>
    </row>
    <row r="101" spans="1:20" ht="15" customHeight="1" x14ac:dyDescent="0.25">
      <c r="A101" s="27"/>
      <c r="B101" s="27"/>
      <c r="C101" s="27"/>
      <c r="D101" s="27"/>
      <c r="E101" s="27"/>
      <c r="F101" s="28"/>
      <c r="G101" s="28"/>
      <c r="H101" s="27"/>
      <c r="I101" s="27"/>
      <c r="J101" s="27"/>
      <c r="K101" s="27"/>
      <c r="L101" s="28"/>
      <c r="M101" s="28"/>
      <c r="N101" s="27"/>
      <c r="O101" s="27"/>
      <c r="P101" s="28"/>
      <c r="Q101" s="27"/>
      <c r="R101" s="27"/>
      <c r="S101" s="27"/>
      <c r="T101" s="27"/>
    </row>
    <row r="102" spans="1:20" ht="15" customHeight="1" x14ac:dyDescent="0.25">
      <c r="A102" s="27"/>
      <c r="B102" s="27"/>
      <c r="C102" s="27"/>
      <c r="D102" s="27"/>
      <c r="E102" s="27"/>
      <c r="F102" s="28"/>
      <c r="G102" s="28"/>
      <c r="H102" s="27"/>
      <c r="I102" s="27"/>
      <c r="J102" s="27"/>
      <c r="K102" s="27"/>
      <c r="L102" s="28"/>
      <c r="M102" s="28"/>
      <c r="N102" s="27"/>
      <c r="O102" s="27"/>
      <c r="P102" s="28"/>
      <c r="Q102" s="27"/>
      <c r="R102" s="27"/>
      <c r="S102" s="27"/>
      <c r="T102" s="27"/>
    </row>
    <row r="103" spans="1:20" ht="15" customHeight="1" x14ac:dyDescent="0.25">
      <c r="A103" s="27"/>
      <c r="B103" s="27"/>
      <c r="C103" s="27"/>
      <c r="D103" s="27"/>
      <c r="E103" s="27"/>
      <c r="F103" s="28"/>
      <c r="G103" s="28"/>
      <c r="H103" s="27"/>
      <c r="I103" s="27"/>
      <c r="J103" s="27"/>
      <c r="K103" s="27"/>
      <c r="L103" s="28"/>
      <c r="M103" s="28"/>
      <c r="N103" s="27"/>
      <c r="O103" s="27"/>
      <c r="P103" s="28"/>
      <c r="Q103" s="27"/>
      <c r="R103" s="27"/>
      <c r="S103" s="27"/>
      <c r="T103" s="27"/>
    </row>
    <row r="104" spans="1:20" ht="15" customHeight="1" x14ac:dyDescent="0.25">
      <c r="A104" s="27"/>
      <c r="B104" s="27"/>
      <c r="C104" s="27"/>
      <c r="D104" s="27"/>
      <c r="E104" s="27"/>
      <c r="F104" s="28"/>
      <c r="G104" s="28"/>
      <c r="H104" s="27"/>
      <c r="I104" s="27"/>
      <c r="J104" s="27"/>
      <c r="K104" s="27"/>
      <c r="L104" s="28"/>
      <c r="M104" s="28"/>
      <c r="N104" s="27"/>
      <c r="O104" s="27"/>
      <c r="P104" s="28"/>
      <c r="Q104" s="27"/>
      <c r="R104" s="27"/>
      <c r="S104" s="27"/>
      <c r="T104" s="27"/>
    </row>
    <row r="105" spans="1:20" ht="15" customHeight="1" x14ac:dyDescent="0.25">
      <c r="A105" s="27"/>
      <c r="B105" s="27"/>
      <c r="C105" s="27"/>
      <c r="D105" s="27"/>
      <c r="E105" s="27"/>
      <c r="F105" s="28"/>
      <c r="G105" s="28"/>
      <c r="H105" s="27"/>
      <c r="I105" s="27"/>
      <c r="J105" s="27"/>
      <c r="K105" s="27"/>
      <c r="L105" s="28"/>
      <c r="M105" s="28"/>
      <c r="N105" s="27"/>
      <c r="O105" s="27"/>
      <c r="P105" s="28"/>
      <c r="Q105" s="27"/>
      <c r="R105" s="27"/>
      <c r="S105" s="27"/>
      <c r="T105" s="27"/>
    </row>
    <row r="106" spans="1:20" ht="15" customHeight="1" x14ac:dyDescent="0.25">
      <c r="A106" s="27"/>
      <c r="B106" s="27"/>
      <c r="C106" s="27"/>
      <c r="D106" s="27"/>
      <c r="E106" s="27"/>
      <c r="F106" s="28"/>
      <c r="G106" s="28"/>
      <c r="H106" s="27"/>
      <c r="I106" s="27"/>
      <c r="J106" s="27"/>
      <c r="K106" s="27"/>
      <c r="L106" s="28"/>
      <c r="M106" s="28"/>
      <c r="N106" s="27"/>
      <c r="O106" s="27"/>
      <c r="P106" s="28"/>
      <c r="Q106" s="27"/>
      <c r="R106" s="27"/>
      <c r="S106" s="27"/>
      <c r="T106" s="27"/>
    </row>
    <row r="107" spans="1:20" ht="15" customHeight="1" x14ac:dyDescent="0.25">
      <c r="A107" s="27"/>
      <c r="B107" s="27"/>
      <c r="C107" s="27"/>
      <c r="D107" s="27"/>
      <c r="E107" s="27"/>
      <c r="F107" s="28"/>
      <c r="G107" s="28"/>
      <c r="H107" s="27"/>
      <c r="I107" s="27"/>
      <c r="J107" s="27"/>
      <c r="K107" s="27"/>
      <c r="L107" s="28"/>
      <c r="M107" s="28"/>
      <c r="N107" s="27"/>
      <c r="O107" s="27"/>
      <c r="P107" s="28"/>
      <c r="Q107" s="27"/>
      <c r="R107" s="27"/>
      <c r="S107" s="27"/>
      <c r="T107" s="27"/>
    </row>
    <row r="108" spans="1:20" ht="15" customHeight="1" x14ac:dyDescent="0.25">
      <c r="A108" s="27"/>
      <c r="B108" s="27"/>
      <c r="C108" s="27"/>
      <c r="D108" s="27"/>
      <c r="E108" s="27"/>
      <c r="F108" s="28"/>
      <c r="G108" s="28"/>
      <c r="H108" s="27"/>
      <c r="I108" s="27"/>
      <c r="J108" s="27"/>
      <c r="K108" s="27"/>
      <c r="L108" s="28"/>
      <c r="M108" s="28"/>
      <c r="N108" s="27"/>
      <c r="O108" s="27"/>
      <c r="P108" s="28"/>
      <c r="Q108" s="27"/>
      <c r="R108" s="27"/>
      <c r="S108" s="27"/>
      <c r="T108" s="27"/>
    </row>
    <row r="109" spans="1:20" ht="15" customHeight="1" x14ac:dyDescent="0.25">
      <c r="A109" s="27"/>
      <c r="B109" s="27"/>
      <c r="C109" s="27"/>
      <c r="D109" s="27"/>
      <c r="E109" s="27"/>
      <c r="F109" s="28"/>
      <c r="G109" s="28"/>
      <c r="H109" s="27"/>
      <c r="I109" s="27"/>
      <c r="J109" s="27"/>
      <c r="K109" s="27"/>
      <c r="L109" s="28"/>
      <c r="M109" s="28"/>
      <c r="N109" s="27"/>
      <c r="O109" s="27"/>
      <c r="P109" s="28"/>
      <c r="Q109" s="27"/>
      <c r="R109" s="27"/>
      <c r="S109" s="27"/>
      <c r="T109" s="27"/>
    </row>
    <row r="110" spans="1:20" ht="15" customHeight="1" x14ac:dyDescent="0.25">
      <c r="A110" s="27"/>
      <c r="B110" s="27"/>
      <c r="C110" s="27"/>
      <c r="D110" s="27"/>
      <c r="E110" s="27"/>
      <c r="F110" s="28"/>
      <c r="G110" s="28"/>
      <c r="H110" s="27"/>
      <c r="I110" s="27"/>
      <c r="J110" s="27"/>
      <c r="K110" s="27"/>
      <c r="L110" s="28"/>
      <c r="M110" s="28"/>
      <c r="N110" s="27"/>
      <c r="O110" s="27"/>
      <c r="P110" s="28"/>
      <c r="Q110" s="27"/>
      <c r="R110" s="27"/>
      <c r="S110" s="27"/>
      <c r="T110" s="27"/>
    </row>
    <row r="111" spans="1:20" ht="15" customHeight="1" x14ac:dyDescent="0.25">
      <c r="A111" s="27"/>
      <c r="B111" s="27"/>
      <c r="C111" s="27"/>
      <c r="D111" s="27"/>
      <c r="E111" s="27"/>
      <c r="F111" s="28"/>
      <c r="G111" s="28"/>
      <c r="H111" s="27"/>
      <c r="I111" s="27"/>
      <c r="J111" s="27"/>
      <c r="K111" s="27"/>
      <c r="L111" s="28"/>
      <c r="M111" s="28"/>
      <c r="N111" s="27"/>
      <c r="O111" s="27"/>
      <c r="P111" s="28"/>
      <c r="Q111" s="27"/>
      <c r="R111" s="27"/>
      <c r="S111" s="27"/>
      <c r="T111" s="27"/>
    </row>
    <row r="112" spans="1:20" ht="15" customHeight="1" x14ac:dyDescent="0.25">
      <c r="A112" s="27"/>
      <c r="B112" s="27"/>
      <c r="C112" s="27"/>
      <c r="D112" s="27"/>
      <c r="E112" s="27"/>
      <c r="F112" s="28"/>
      <c r="G112" s="28"/>
      <c r="H112" s="27"/>
      <c r="I112" s="27"/>
      <c r="J112" s="27"/>
      <c r="K112" s="27"/>
      <c r="L112" s="28"/>
      <c r="M112" s="28"/>
      <c r="N112" s="27"/>
      <c r="O112" s="27"/>
      <c r="P112" s="28"/>
      <c r="Q112" s="27"/>
      <c r="R112" s="27"/>
      <c r="S112" s="27"/>
      <c r="T112" s="27"/>
    </row>
    <row r="113" spans="1:20" ht="15" customHeight="1" x14ac:dyDescent="0.25">
      <c r="A113" s="27"/>
      <c r="B113" s="27"/>
      <c r="C113" s="27"/>
      <c r="D113" s="27"/>
      <c r="E113" s="27"/>
      <c r="F113" s="28"/>
      <c r="G113" s="28"/>
      <c r="H113" s="27"/>
      <c r="I113" s="27"/>
      <c r="J113" s="27"/>
      <c r="K113" s="27"/>
      <c r="L113" s="28"/>
      <c r="M113" s="28"/>
      <c r="N113" s="27"/>
      <c r="O113" s="27"/>
      <c r="P113" s="28"/>
      <c r="Q113" s="27"/>
      <c r="R113" s="27"/>
      <c r="S113" s="27"/>
      <c r="T113" s="27"/>
    </row>
    <row r="114" spans="1:20" ht="15" customHeight="1" x14ac:dyDescent="0.25">
      <c r="A114" s="27"/>
      <c r="B114" s="27"/>
      <c r="C114" s="27"/>
      <c r="D114" s="27"/>
      <c r="E114" s="27"/>
      <c r="F114" s="28"/>
      <c r="G114" s="28"/>
      <c r="H114" s="27"/>
      <c r="I114" s="27"/>
      <c r="J114" s="27"/>
      <c r="K114" s="27"/>
      <c r="L114" s="28"/>
      <c r="M114" s="28"/>
      <c r="N114" s="27"/>
      <c r="O114" s="27"/>
      <c r="P114" s="28"/>
      <c r="Q114" s="27"/>
      <c r="R114" s="27"/>
      <c r="S114" s="27"/>
      <c r="T114" s="27"/>
    </row>
    <row r="115" spans="1:20" ht="15" customHeight="1" x14ac:dyDescent="0.25">
      <c r="A115" s="27"/>
      <c r="B115" s="27"/>
      <c r="C115" s="27"/>
      <c r="D115" s="27"/>
      <c r="E115" s="27"/>
      <c r="F115" s="28"/>
      <c r="G115" s="28"/>
      <c r="H115" s="27"/>
      <c r="I115" s="27"/>
      <c r="J115" s="27"/>
      <c r="K115" s="27"/>
      <c r="L115" s="28"/>
      <c r="M115" s="28"/>
      <c r="N115" s="27"/>
      <c r="O115" s="27"/>
      <c r="P115" s="28"/>
      <c r="Q115" s="27"/>
      <c r="R115" s="27"/>
      <c r="S115" s="27"/>
      <c r="T115" s="27"/>
    </row>
    <row r="116" spans="1:20" ht="15" customHeight="1" x14ac:dyDescent="0.25">
      <c r="A116" s="27"/>
      <c r="B116" s="27"/>
      <c r="C116" s="27"/>
      <c r="D116" s="27"/>
      <c r="E116" s="27"/>
      <c r="F116" s="28"/>
      <c r="G116" s="28"/>
      <c r="H116" s="27"/>
      <c r="I116" s="27"/>
      <c r="J116" s="27"/>
      <c r="K116" s="27"/>
      <c r="L116" s="28"/>
      <c r="M116" s="28"/>
      <c r="N116" s="27"/>
      <c r="O116" s="27"/>
      <c r="P116" s="28"/>
      <c r="Q116" s="27"/>
      <c r="R116" s="27"/>
      <c r="S116" s="27"/>
      <c r="T116" s="27"/>
    </row>
    <row r="117" spans="1:20" ht="15" customHeight="1" x14ac:dyDescent="0.25">
      <c r="A117" s="27"/>
      <c r="B117" s="27"/>
      <c r="C117" s="27"/>
      <c r="D117" s="27"/>
      <c r="E117" s="27"/>
      <c r="F117" s="28"/>
      <c r="G117" s="28"/>
      <c r="H117" s="27"/>
      <c r="I117" s="27"/>
      <c r="J117" s="27"/>
      <c r="K117" s="27"/>
      <c r="L117" s="28"/>
      <c r="M117" s="28"/>
      <c r="N117" s="27"/>
      <c r="O117" s="27"/>
      <c r="P117" s="28"/>
      <c r="Q117" s="27"/>
      <c r="R117" s="27"/>
      <c r="S117" s="27"/>
      <c r="T117" s="27"/>
    </row>
    <row r="118" spans="1:20" ht="15" customHeight="1" x14ac:dyDescent="0.25">
      <c r="A118" s="27"/>
      <c r="B118" s="27"/>
      <c r="C118" s="27"/>
      <c r="D118" s="27"/>
      <c r="E118" s="27"/>
      <c r="F118" s="28"/>
      <c r="G118" s="28"/>
      <c r="H118" s="27"/>
      <c r="I118" s="27"/>
      <c r="J118" s="27"/>
      <c r="K118" s="27"/>
      <c r="L118" s="28"/>
      <c r="M118" s="28"/>
      <c r="N118" s="27"/>
      <c r="O118" s="27"/>
      <c r="P118" s="28"/>
      <c r="Q118" s="27"/>
      <c r="R118" s="27"/>
      <c r="S118" s="27"/>
      <c r="T118" s="27"/>
    </row>
    <row r="119" spans="1:20" ht="15" customHeight="1" x14ac:dyDescent="0.25">
      <c r="A119" s="27"/>
      <c r="B119" s="27"/>
      <c r="C119" s="27"/>
      <c r="D119" s="27"/>
      <c r="E119" s="27"/>
      <c r="F119" s="28"/>
      <c r="G119" s="28"/>
      <c r="H119" s="27"/>
      <c r="I119" s="27"/>
      <c r="J119" s="27"/>
      <c r="K119" s="27"/>
      <c r="L119" s="28"/>
      <c r="M119" s="28"/>
      <c r="N119" s="27"/>
      <c r="O119" s="27"/>
      <c r="P119" s="28"/>
      <c r="Q119" s="27"/>
      <c r="R119" s="27"/>
      <c r="S119" s="27"/>
      <c r="T119" s="27"/>
    </row>
    <row r="120" spans="1:20" ht="15" customHeight="1" x14ac:dyDescent="0.25">
      <c r="A120" s="27"/>
      <c r="B120" s="27"/>
      <c r="C120" s="27"/>
      <c r="D120" s="27"/>
      <c r="E120" s="27"/>
      <c r="F120" s="28"/>
      <c r="G120" s="28"/>
      <c r="H120" s="27"/>
      <c r="I120" s="27"/>
      <c r="J120" s="27"/>
      <c r="K120" s="27"/>
      <c r="L120" s="28"/>
      <c r="M120" s="28"/>
      <c r="N120" s="27"/>
      <c r="O120" s="27"/>
      <c r="P120" s="28"/>
      <c r="Q120" s="27"/>
      <c r="R120" s="27"/>
      <c r="S120" s="27"/>
      <c r="T120" s="27"/>
    </row>
    <row r="121" spans="1:20" ht="15" customHeight="1" x14ac:dyDescent="0.25">
      <c r="A121" s="27"/>
      <c r="B121" s="27"/>
      <c r="C121" s="27"/>
      <c r="D121" s="27"/>
      <c r="E121" s="27"/>
      <c r="F121" s="28"/>
      <c r="G121" s="28"/>
      <c r="H121" s="27"/>
      <c r="I121" s="27"/>
      <c r="J121" s="27"/>
      <c r="K121" s="27"/>
      <c r="L121" s="28"/>
      <c r="M121" s="28"/>
      <c r="N121" s="27"/>
      <c r="O121" s="27"/>
      <c r="P121" s="28"/>
      <c r="Q121" s="27"/>
      <c r="R121" s="27"/>
      <c r="S121" s="27"/>
      <c r="T121" s="27"/>
    </row>
    <row r="122" spans="1:20" ht="15" customHeight="1" x14ac:dyDescent="0.25">
      <c r="A122" s="27"/>
      <c r="B122" s="27"/>
      <c r="C122" s="27"/>
      <c r="D122" s="27"/>
      <c r="E122" s="27"/>
      <c r="F122" s="28"/>
      <c r="G122" s="28"/>
      <c r="H122" s="27"/>
      <c r="I122" s="27"/>
      <c r="J122" s="27"/>
      <c r="K122" s="27"/>
      <c r="L122" s="28"/>
      <c r="M122" s="28"/>
      <c r="N122" s="27"/>
      <c r="O122" s="27"/>
      <c r="P122" s="28"/>
      <c r="Q122" s="27"/>
      <c r="R122" s="27"/>
      <c r="S122" s="27"/>
      <c r="T122" s="27"/>
    </row>
    <row r="123" spans="1:20" ht="15" customHeight="1" x14ac:dyDescent="0.25">
      <c r="A123" s="27"/>
      <c r="B123" s="27"/>
      <c r="C123" s="27"/>
      <c r="D123" s="27"/>
      <c r="E123" s="27"/>
      <c r="F123" s="28"/>
      <c r="G123" s="28"/>
      <c r="H123" s="27"/>
      <c r="I123" s="27"/>
      <c r="J123" s="27"/>
      <c r="K123" s="27"/>
      <c r="L123" s="28"/>
      <c r="M123" s="28"/>
      <c r="N123" s="27"/>
      <c r="O123" s="27"/>
      <c r="P123" s="28"/>
      <c r="Q123" s="27"/>
      <c r="R123" s="27"/>
      <c r="S123" s="27"/>
      <c r="T123" s="27"/>
    </row>
    <row r="124" spans="1:20" ht="15" customHeight="1" x14ac:dyDescent="0.25">
      <c r="A124" s="27"/>
      <c r="B124" s="27"/>
      <c r="C124" s="27"/>
      <c r="D124" s="27"/>
      <c r="E124" s="27"/>
      <c r="F124" s="28"/>
      <c r="G124" s="28"/>
      <c r="H124" s="27"/>
      <c r="I124" s="27"/>
      <c r="J124" s="27"/>
      <c r="K124" s="27"/>
      <c r="L124" s="28"/>
      <c r="M124" s="28"/>
      <c r="N124" s="27"/>
      <c r="O124" s="27"/>
      <c r="P124" s="28"/>
      <c r="Q124" s="27"/>
      <c r="R124" s="27"/>
      <c r="S124" s="27"/>
      <c r="T124" s="27"/>
    </row>
    <row r="125" spans="1:20" ht="15" customHeight="1" x14ac:dyDescent="0.25">
      <c r="A125" s="27"/>
      <c r="B125" s="27"/>
      <c r="C125" s="27"/>
      <c r="D125" s="27"/>
      <c r="E125" s="27"/>
      <c r="F125" s="28"/>
      <c r="G125" s="28"/>
      <c r="H125" s="27"/>
      <c r="I125" s="27"/>
      <c r="J125" s="27"/>
      <c r="K125" s="27"/>
      <c r="L125" s="28"/>
      <c r="M125" s="28"/>
      <c r="N125" s="27"/>
      <c r="O125" s="27"/>
      <c r="P125" s="28"/>
      <c r="Q125" s="27"/>
      <c r="R125" s="27"/>
      <c r="S125" s="27"/>
      <c r="T125" s="27"/>
    </row>
    <row r="126" spans="1:20" ht="15" customHeight="1" x14ac:dyDescent="0.25">
      <c r="A126" s="27"/>
      <c r="B126" s="27"/>
      <c r="C126" s="27"/>
      <c r="D126" s="27"/>
      <c r="E126" s="27"/>
      <c r="F126" s="28"/>
      <c r="G126" s="28"/>
      <c r="H126" s="27"/>
      <c r="I126" s="27"/>
      <c r="J126" s="27"/>
      <c r="K126" s="27"/>
      <c r="L126" s="28"/>
      <c r="M126" s="28"/>
      <c r="N126" s="27"/>
      <c r="O126" s="27"/>
      <c r="P126" s="28"/>
      <c r="Q126" s="27"/>
      <c r="R126" s="27"/>
      <c r="S126" s="27"/>
      <c r="T126" s="27"/>
    </row>
    <row r="127" spans="1:20" ht="15" customHeight="1" x14ac:dyDescent="0.25">
      <c r="A127" s="27"/>
      <c r="B127" s="27"/>
      <c r="C127" s="27"/>
      <c r="D127" s="27"/>
      <c r="E127" s="27"/>
      <c r="F127" s="28"/>
      <c r="G127" s="28"/>
      <c r="H127" s="27"/>
      <c r="I127" s="27"/>
      <c r="J127" s="27"/>
      <c r="K127" s="27"/>
      <c r="L127" s="28"/>
      <c r="M127" s="28"/>
      <c r="N127" s="27"/>
      <c r="O127" s="27"/>
      <c r="P127" s="28"/>
      <c r="Q127" s="27"/>
      <c r="R127" s="27"/>
      <c r="S127" s="27"/>
      <c r="T127" s="27"/>
    </row>
    <row r="128" spans="1:20" ht="15" customHeight="1" x14ac:dyDescent="0.25">
      <c r="A128" s="27"/>
      <c r="B128" s="27"/>
      <c r="C128" s="27"/>
      <c r="D128" s="27"/>
      <c r="E128" s="27"/>
      <c r="F128" s="28"/>
      <c r="G128" s="28"/>
      <c r="H128" s="27"/>
      <c r="I128" s="27"/>
      <c r="J128" s="27"/>
      <c r="K128" s="27"/>
      <c r="L128" s="28"/>
      <c r="M128" s="28"/>
      <c r="N128" s="27"/>
      <c r="O128" s="27"/>
      <c r="P128" s="28"/>
      <c r="Q128" s="27"/>
      <c r="R128" s="27"/>
      <c r="S128" s="27"/>
      <c r="T128" s="27"/>
    </row>
    <row r="129" spans="1:20" ht="15" customHeight="1" x14ac:dyDescent="0.25">
      <c r="A129" s="27"/>
      <c r="B129" s="27"/>
      <c r="C129" s="27"/>
      <c r="D129" s="27"/>
      <c r="E129" s="27"/>
      <c r="F129" s="28"/>
      <c r="G129" s="28"/>
      <c r="H129" s="27"/>
      <c r="I129" s="27"/>
      <c r="J129" s="27"/>
      <c r="K129" s="27"/>
      <c r="L129" s="28"/>
      <c r="M129" s="28"/>
      <c r="N129" s="27"/>
      <c r="O129" s="27"/>
      <c r="P129" s="28"/>
      <c r="Q129" s="27"/>
      <c r="R129" s="27"/>
      <c r="S129" s="27"/>
      <c r="T129" s="27"/>
    </row>
    <row r="130" spans="1:20" ht="15" customHeight="1" x14ac:dyDescent="0.25">
      <c r="A130" s="27"/>
      <c r="B130" s="27"/>
      <c r="C130" s="27"/>
      <c r="D130" s="27"/>
      <c r="E130" s="27"/>
      <c r="F130" s="28"/>
      <c r="G130" s="28"/>
      <c r="H130" s="27"/>
      <c r="I130" s="27"/>
      <c r="J130" s="27"/>
      <c r="K130" s="27"/>
      <c r="L130" s="28"/>
      <c r="M130" s="28"/>
      <c r="N130" s="27"/>
      <c r="O130" s="27"/>
      <c r="P130" s="28"/>
      <c r="Q130" s="27"/>
      <c r="R130" s="27"/>
      <c r="S130" s="27"/>
      <c r="T130" s="27"/>
    </row>
    <row r="131" spans="1:20" ht="15" customHeight="1" x14ac:dyDescent="0.25">
      <c r="A131" s="27"/>
      <c r="B131" s="27"/>
      <c r="C131" s="27"/>
      <c r="D131" s="27"/>
      <c r="E131" s="27"/>
      <c r="F131" s="28"/>
      <c r="G131" s="28"/>
      <c r="H131" s="27"/>
      <c r="I131" s="27"/>
      <c r="J131" s="27"/>
      <c r="K131" s="27"/>
      <c r="L131" s="28"/>
      <c r="M131" s="28"/>
      <c r="N131" s="27"/>
      <c r="O131" s="27"/>
      <c r="P131" s="28"/>
      <c r="Q131" s="27"/>
      <c r="R131" s="27"/>
      <c r="S131" s="27"/>
      <c r="T131" s="27"/>
    </row>
    <row r="132" spans="1:20" ht="15" customHeight="1" x14ac:dyDescent="0.25">
      <c r="A132" s="27"/>
      <c r="B132" s="27"/>
      <c r="C132" s="27"/>
      <c r="D132" s="27"/>
      <c r="E132" s="27"/>
      <c r="F132" s="28"/>
      <c r="G132" s="28"/>
      <c r="H132" s="27"/>
      <c r="I132" s="27"/>
      <c r="J132" s="27"/>
      <c r="K132" s="27"/>
      <c r="L132" s="28"/>
      <c r="M132" s="28"/>
      <c r="N132" s="27"/>
      <c r="O132" s="27"/>
      <c r="P132" s="28"/>
      <c r="Q132" s="27"/>
      <c r="R132" s="27"/>
      <c r="S132" s="27"/>
      <c r="T132" s="27"/>
    </row>
    <row r="133" spans="1:20" ht="15" customHeight="1" x14ac:dyDescent="0.25">
      <c r="A133" s="27"/>
      <c r="B133" s="27"/>
      <c r="C133" s="27"/>
      <c r="D133" s="27"/>
      <c r="E133" s="27"/>
      <c r="F133" s="28"/>
      <c r="G133" s="28"/>
      <c r="H133" s="27"/>
      <c r="I133" s="27"/>
      <c r="J133" s="27"/>
      <c r="K133" s="27"/>
      <c r="L133" s="28"/>
      <c r="M133" s="28"/>
      <c r="N133" s="27"/>
      <c r="O133" s="27"/>
      <c r="P133" s="28"/>
      <c r="Q133" s="27"/>
      <c r="R133" s="27"/>
      <c r="S133" s="27"/>
      <c r="T133" s="27"/>
    </row>
    <row r="134" spans="1:20" ht="15" customHeight="1" x14ac:dyDescent="0.25">
      <c r="A134" s="27"/>
      <c r="B134" s="27"/>
      <c r="C134" s="27"/>
      <c r="D134" s="27"/>
      <c r="E134" s="27"/>
      <c r="F134" s="28"/>
      <c r="G134" s="28"/>
      <c r="H134" s="27"/>
      <c r="I134" s="27"/>
      <c r="J134" s="27"/>
      <c r="K134" s="27"/>
      <c r="L134" s="28"/>
      <c r="M134" s="28"/>
      <c r="N134" s="27"/>
      <c r="O134" s="27"/>
      <c r="P134" s="28"/>
      <c r="Q134" s="27"/>
      <c r="R134" s="27"/>
      <c r="S134" s="27"/>
      <c r="T134" s="27"/>
    </row>
    <row r="135" spans="1:20" ht="15" customHeight="1" x14ac:dyDescent="0.25">
      <c r="A135" s="27"/>
      <c r="B135" s="27"/>
      <c r="C135" s="27"/>
      <c r="D135" s="27"/>
      <c r="E135" s="27"/>
      <c r="F135" s="28"/>
      <c r="G135" s="28"/>
      <c r="H135" s="27"/>
      <c r="I135" s="27"/>
      <c r="J135" s="27"/>
      <c r="K135" s="27"/>
      <c r="L135" s="28"/>
      <c r="M135" s="28"/>
      <c r="N135" s="27"/>
      <c r="O135" s="27"/>
      <c r="P135" s="28"/>
      <c r="Q135" s="27"/>
      <c r="R135" s="27"/>
      <c r="S135" s="27"/>
      <c r="T135" s="27"/>
    </row>
    <row r="136" spans="1:20" ht="15" customHeight="1" x14ac:dyDescent="0.25">
      <c r="A136" s="27"/>
      <c r="B136" s="27"/>
      <c r="C136" s="27"/>
      <c r="D136" s="27"/>
      <c r="E136" s="27"/>
      <c r="F136" s="28"/>
      <c r="G136" s="28"/>
      <c r="H136" s="27"/>
      <c r="I136" s="27"/>
      <c r="J136" s="27"/>
      <c r="K136" s="27"/>
      <c r="L136" s="28"/>
      <c r="M136" s="28"/>
      <c r="N136" s="27"/>
      <c r="O136" s="27"/>
      <c r="P136" s="28"/>
      <c r="Q136" s="27"/>
      <c r="R136" s="27"/>
      <c r="S136" s="27"/>
      <c r="T136" s="27"/>
    </row>
    <row r="137" spans="1:20" ht="15" customHeight="1" x14ac:dyDescent="0.25">
      <c r="A137" s="27"/>
      <c r="B137" s="27"/>
      <c r="C137" s="27"/>
      <c r="D137" s="27"/>
      <c r="E137" s="27"/>
      <c r="F137" s="28"/>
      <c r="G137" s="28"/>
      <c r="H137" s="27"/>
      <c r="I137" s="27"/>
      <c r="J137" s="27"/>
      <c r="K137" s="27"/>
      <c r="L137" s="28"/>
      <c r="M137" s="28"/>
      <c r="N137" s="27"/>
      <c r="O137" s="27"/>
      <c r="P137" s="28"/>
      <c r="Q137" s="27"/>
      <c r="R137" s="27"/>
      <c r="S137" s="27"/>
      <c r="T137" s="27"/>
    </row>
    <row r="138" spans="1:20" ht="15" customHeight="1" x14ac:dyDescent="0.25">
      <c r="A138" s="27"/>
      <c r="B138" s="27"/>
      <c r="C138" s="27"/>
      <c r="D138" s="27"/>
      <c r="E138" s="27"/>
      <c r="F138" s="28"/>
      <c r="G138" s="28"/>
      <c r="H138" s="27"/>
      <c r="I138" s="27"/>
      <c r="J138" s="27"/>
      <c r="K138" s="27"/>
      <c r="L138" s="28"/>
      <c r="M138" s="28"/>
      <c r="N138" s="27"/>
      <c r="O138" s="27"/>
      <c r="P138" s="28"/>
      <c r="Q138" s="27"/>
      <c r="R138" s="27"/>
      <c r="S138" s="27"/>
      <c r="T138" s="27"/>
    </row>
    <row r="139" spans="1:20" ht="15" customHeight="1" x14ac:dyDescent="0.25">
      <c r="A139" s="27"/>
      <c r="B139" s="27"/>
      <c r="C139" s="27"/>
      <c r="D139" s="27"/>
      <c r="E139" s="27"/>
      <c r="F139" s="28"/>
      <c r="G139" s="28"/>
      <c r="H139" s="27"/>
      <c r="I139" s="27"/>
      <c r="J139" s="27"/>
      <c r="K139" s="27"/>
      <c r="L139" s="28"/>
      <c r="M139" s="28"/>
      <c r="N139" s="27"/>
      <c r="O139" s="27"/>
      <c r="P139" s="28"/>
      <c r="Q139" s="27"/>
      <c r="R139" s="27"/>
      <c r="S139" s="27"/>
      <c r="T139" s="27"/>
    </row>
    <row r="140" spans="1:20" ht="15" customHeight="1" x14ac:dyDescent="0.25">
      <c r="A140" s="27"/>
      <c r="B140" s="27"/>
      <c r="C140" s="27"/>
      <c r="D140" s="27"/>
      <c r="E140" s="27"/>
      <c r="F140" s="28"/>
      <c r="G140" s="28"/>
      <c r="H140" s="27"/>
      <c r="I140" s="27"/>
      <c r="J140" s="27"/>
      <c r="K140" s="27"/>
      <c r="L140" s="28"/>
      <c r="M140" s="28"/>
      <c r="N140" s="27"/>
      <c r="O140" s="27"/>
      <c r="P140" s="28"/>
      <c r="Q140" s="27"/>
      <c r="R140" s="27"/>
      <c r="S140" s="27"/>
      <c r="T140" s="27"/>
    </row>
    <row r="141" spans="1:20" ht="15" customHeight="1" x14ac:dyDescent="0.25">
      <c r="A141" s="27"/>
      <c r="B141" s="27"/>
      <c r="C141" s="27"/>
      <c r="D141" s="27"/>
      <c r="E141" s="27"/>
      <c r="F141" s="28"/>
      <c r="G141" s="28"/>
      <c r="H141" s="27"/>
      <c r="I141" s="27"/>
      <c r="J141" s="27"/>
      <c r="K141" s="27"/>
      <c r="L141" s="28"/>
      <c r="M141" s="28"/>
      <c r="N141" s="27"/>
      <c r="O141" s="27"/>
      <c r="P141" s="28"/>
      <c r="Q141" s="27"/>
      <c r="R141" s="27"/>
      <c r="S141" s="27"/>
      <c r="T141" s="27"/>
    </row>
    <row r="142" spans="1:20" ht="15" customHeight="1" x14ac:dyDescent="0.25">
      <c r="A142" s="27"/>
      <c r="B142" s="27"/>
      <c r="C142" s="27"/>
      <c r="D142" s="27"/>
      <c r="E142" s="27"/>
      <c r="F142" s="28"/>
      <c r="G142" s="28"/>
      <c r="H142" s="27"/>
      <c r="I142" s="27"/>
      <c r="J142" s="27"/>
      <c r="K142" s="27"/>
      <c r="L142" s="28"/>
      <c r="M142" s="28"/>
      <c r="N142" s="27"/>
      <c r="O142" s="27"/>
      <c r="P142" s="28"/>
      <c r="Q142" s="27"/>
      <c r="R142" s="27"/>
      <c r="S142" s="27"/>
      <c r="T142" s="27"/>
    </row>
    <row r="143" spans="1:20" ht="15" customHeight="1" x14ac:dyDescent="0.25">
      <c r="A143" s="27"/>
      <c r="B143" s="27"/>
      <c r="C143" s="27"/>
      <c r="D143" s="27"/>
      <c r="E143" s="27"/>
      <c r="F143" s="28"/>
      <c r="G143" s="28"/>
      <c r="H143" s="27"/>
      <c r="I143" s="27"/>
      <c r="J143" s="27"/>
      <c r="K143" s="27"/>
      <c r="L143" s="28"/>
      <c r="M143" s="28"/>
      <c r="N143" s="27"/>
      <c r="O143" s="27"/>
      <c r="P143" s="28"/>
      <c r="Q143" s="27"/>
      <c r="R143" s="27"/>
      <c r="S143" s="27"/>
      <c r="T143" s="27"/>
    </row>
    <row r="144" spans="1:20" ht="15" customHeight="1" x14ac:dyDescent="0.25">
      <c r="A144" s="27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8"/>
      <c r="M144" s="28"/>
      <c r="N144" s="27"/>
      <c r="O144" s="27"/>
      <c r="P144" s="28"/>
      <c r="Q144" s="27"/>
      <c r="R144" s="27"/>
      <c r="S144" s="27"/>
      <c r="T144" s="27"/>
    </row>
    <row r="145" spans="1:20" ht="15" customHeight="1" x14ac:dyDescent="0.25">
      <c r="A145" s="27"/>
      <c r="B145" s="27"/>
      <c r="C145" s="27"/>
      <c r="D145" s="27"/>
      <c r="E145" s="27"/>
      <c r="F145" s="28"/>
      <c r="G145" s="28"/>
      <c r="H145" s="27"/>
      <c r="I145" s="27"/>
      <c r="J145" s="27"/>
      <c r="K145" s="27"/>
      <c r="L145" s="28"/>
      <c r="M145" s="28"/>
      <c r="N145" s="27"/>
      <c r="O145" s="27"/>
      <c r="P145" s="28"/>
      <c r="Q145" s="27"/>
      <c r="R145" s="27"/>
      <c r="S145" s="27"/>
      <c r="T145" s="27"/>
    </row>
    <row r="146" spans="1:20" ht="15" customHeight="1" x14ac:dyDescent="0.25">
      <c r="A146" s="27"/>
      <c r="B146" s="27"/>
      <c r="C146" s="27"/>
      <c r="D146" s="27"/>
      <c r="E146" s="27"/>
      <c r="F146" s="28"/>
      <c r="G146" s="28"/>
      <c r="H146" s="27"/>
      <c r="I146" s="27"/>
      <c r="J146" s="27"/>
      <c r="K146" s="27"/>
      <c r="L146" s="28"/>
      <c r="M146" s="28"/>
      <c r="N146" s="27"/>
      <c r="O146" s="27"/>
      <c r="P146" s="28"/>
      <c r="Q146" s="27"/>
      <c r="R146" s="27"/>
      <c r="S146" s="27"/>
      <c r="T146" s="27"/>
    </row>
    <row r="147" spans="1:20" ht="15" customHeight="1" x14ac:dyDescent="0.25">
      <c r="A147" s="27"/>
      <c r="B147" s="27"/>
      <c r="C147" s="27"/>
      <c r="D147" s="27"/>
      <c r="E147" s="27"/>
      <c r="F147" s="28"/>
      <c r="G147" s="28"/>
      <c r="H147" s="27"/>
      <c r="I147" s="27"/>
      <c r="J147" s="27"/>
      <c r="K147" s="27"/>
      <c r="L147" s="28"/>
      <c r="M147" s="28"/>
      <c r="N147" s="27"/>
      <c r="O147" s="27"/>
      <c r="P147" s="28"/>
      <c r="Q147" s="27"/>
      <c r="R147" s="27"/>
      <c r="S147" s="27"/>
      <c r="T147" s="27"/>
    </row>
    <row r="148" spans="1:20" ht="15" customHeight="1" x14ac:dyDescent="0.25">
      <c r="A148" s="27"/>
      <c r="B148" s="27"/>
      <c r="C148" s="27"/>
      <c r="D148" s="27"/>
      <c r="E148" s="27"/>
      <c r="F148" s="28"/>
      <c r="G148" s="28"/>
      <c r="H148" s="27"/>
      <c r="I148" s="27"/>
      <c r="J148" s="27"/>
      <c r="K148" s="27"/>
      <c r="L148" s="28"/>
      <c r="M148" s="28"/>
      <c r="N148" s="27"/>
      <c r="O148" s="27"/>
      <c r="P148" s="28"/>
      <c r="Q148" s="27"/>
      <c r="R148" s="27"/>
      <c r="S148" s="27"/>
      <c r="T148" s="27"/>
    </row>
    <row r="149" spans="1:20" ht="15" customHeight="1" x14ac:dyDescent="0.25">
      <c r="A149" s="27"/>
      <c r="B149" s="27"/>
      <c r="C149" s="27"/>
      <c r="D149" s="27"/>
      <c r="E149" s="27"/>
      <c r="F149" s="28"/>
      <c r="G149" s="28"/>
      <c r="H149" s="27"/>
      <c r="I149" s="27"/>
      <c r="J149" s="27"/>
      <c r="K149" s="27"/>
      <c r="L149" s="28"/>
      <c r="M149" s="28"/>
      <c r="N149" s="27"/>
      <c r="O149" s="27"/>
      <c r="P149" s="28"/>
      <c r="Q149" s="27"/>
      <c r="R149" s="27"/>
      <c r="S149" s="27"/>
      <c r="T149" s="27"/>
    </row>
    <row r="150" spans="1:20" ht="15" customHeight="1" x14ac:dyDescent="0.25">
      <c r="A150" s="27"/>
      <c r="B150" s="27"/>
      <c r="C150" s="27"/>
      <c r="D150" s="27"/>
      <c r="E150" s="27"/>
      <c r="F150" s="28"/>
      <c r="G150" s="28"/>
      <c r="H150" s="27"/>
      <c r="I150" s="27"/>
      <c r="J150" s="27"/>
      <c r="K150" s="27"/>
      <c r="L150" s="28"/>
      <c r="M150" s="28"/>
      <c r="N150" s="27"/>
      <c r="O150" s="27"/>
      <c r="P150" s="28"/>
      <c r="Q150" s="27"/>
      <c r="R150" s="27"/>
      <c r="S150" s="27"/>
      <c r="T150" s="27"/>
    </row>
    <row r="151" spans="1:20" ht="15" customHeight="1" x14ac:dyDescent="0.25">
      <c r="A151" s="27"/>
      <c r="B151" s="27"/>
      <c r="C151" s="27"/>
      <c r="D151" s="27"/>
      <c r="E151" s="27"/>
      <c r="F151" s="28"/>
      <c r="G151" s="28"/>
      <c r="H151" s="27"/>
      <c r="I151" s="27"/>
      <c r="J151" s="27"/>
      <c r="K151" s="27"/>
      <c r="L151" s="28"/>
      <c r="M151" s="28"/>
      <c r="N151" s="27"/>
      <c r="O151" s="27"/>
      <c r="P151" s="28"/>
      <c r="Q151" s="27"/>
      <c r="R151" s="27"/>
      <c r="S151" s="27"/>
      <c r="T151" s="27"/>
    </row>
  </sheetData>
  <mergeCells count="4">
    <mergeCell ref="V1:BJ1"/>
    <mergeCell ref="V51:W51"/>
    <mergeCell ref="Y51:Z51"/>
    <mergeCell ref="A1:T1"/>
  </mergeCells>
  <pageMargins left="0.7" right="0.7" top="0.75" bottom="0.75" header="0.3" footer="0.3"/>
  <pageSetup orientation="portrait" r:id="rId9"/>
  <tableParts count="3"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200-000000000000}">
          <x14:formula1>
            <xm:f>'Dropdown Choices'!$K$2:$K$5</xm:f>
          </x14:formula1>
          <xm:sqref>S3:S151</xm:sqref>
        </x14:dataValidation>
        <x14:dataValidation type="list" allowBlank="1" showInputMessage="1" showErrorMessage="1" xr:uid="{00000000-0002-0000-0200-000001000000}">
          <x14:formula1>
            <xm:f>'Dropdown Choices'!$J$2:$J$6</xm:f>
          </x14:formula1>
          <xm:sqref>R3:R151</xm:sqref>
        </x14:dataValidation>
        <x14:dataValidation type="list" allowBlank="1" showInputMessage="1" showErrorMessage="1" xr:uid="{00000000-0002-0000-0200-000002000000}">
          <x14:formula1>
            <xm:f>'Dropdown Choices'!$I$2:$I$5</xm:f>
          </x14:formula1>
          <xm:sqref>Q3:Q152</xm:sqref>
        </x14:dataValidation>
        <x14:dataValidation type="list" allowBlank="1" showInputMessage="1" showErrorMessage="1" xr:uid="{00000000-0002-0000-0200-000003000000}">
          <x14:formula1>
            <xm:f>'Dropdown Choices'!$H$2:$H$6</xm:f>
          </x14:formula1>
          <xm:sqref>O3:O152</xm:sqref>
        </x14:dataValidation>
        <x14:dataValidation type="list" allowBlank="1" showInputMessage="1" showErrorMessage="1" xr:uid="{00000000-0002-0000-0200-000004000000}">
          <x14:formula1>
            <xm:f>'Dropdown Choices'!$D$2:$D$12</xm:f>
          </x14:formula1>
          <xm:sqref>K3:K150</xm:sqref>
        </x14:dataValidation>
        <x14:dataValidation type="list" allowBlank="1" showInputMessage="1" showErrorMessage="1" xr:uid="{00000000-0002-0000-0200-000005000000}">
          <x14:formula1>
            <xm:f>'Dropdown Choices'!$E$2:$E$7</xm:f>
          </x14:formula1>
          <xm:sqref>J3:J150</xm:sqref>
        </x14:dataValidation>
        <x14:dataValidation type="list" allowBlank="1" showInputMessage="1" showErrorMessage="1" xr:uid="{00000000-0002-0000-0200-000006000000}">
          <x14:formula1>
            <xm:f>'Dropdown Choices'!$G$2:$G$29</xm:f>
          </x14:formula1>
          <xm:sqref>N3:N151</xm:sqref>
        </x14:dataValidation>
        <x14:dataValidation type="list" allowBlank="1" showInputMessage="1" showErrorMessage="1" xr:uid="{00000000-0002-0000-0200-000007000000}">
          <x14:formula1>
            <xm:f>'Dropdown Choices'!$B$2:$B$57</xm:f>
          </x14:formula1>
          <xm:sqref>D3:D150</xm:sqref>
        </x14:dataValidation>
        <x14:dataValidation type="list" allowBlank="1" showInputMessage="1" showErrorMessage="1" xr:uid="{00000000-0002-0000-0200-000008000000}">
          <x14:formula1>
            <xm:f>'Dropdown Choices'!$A$2:$A$20</xm:f>
          </x14:formula1>
          <xm:sqref>C3:C150</xm:sqref>
        </x14:dataValidation>
        <x14:dataValidation type="list" allowBlank="1" showInputMessage="1" showErrorMessage="1" xr:uid="{00000000-0002-0000-0200-000009000000}">
          <x14:formula1>
            <xm:f>'Dropdown Choices'!$F$2:$F$4</xm:f>
          </x14:formula1>
          <xm:sqref>E3:E151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BK151"/>
  <sheetViews>
    <sheetView zoomScale="80" zoomScaleNormal="80" workbookViewId="0">
      <pane xSplit="1" topLeftCell="B1" activePane="topRight" state="frozen"/>
      <selection pane="topRight" activeCell="W53" sqref="W53"/>
    </sheetView>
  </sheetViews>
  <sheetFormatPr defaultColWidth="20.140625" defaultRowHeight="15" customHeight="1" x14ac:dyDescent="0.25"/>
  <cols>
    <col min="1" max="1" width="16.7109375" style="41" customWidth="1"/>
    <col min="2" max="2" width="8.42578125" style="41" bestFit="1" customWidth="1"/>
    <col min="3" max="3" width="38" style="41" bestFit="1" customWidth="1"/>
    <col min="4" max="5" width="24.28515625" style="41" customWidth="1"/>
    <col min="6" max="6" width="12" style="42" bestFit="1" customWidth="1"/>
    <col min="7" max="7" width="11.85546875" style="42" bestFit="1" customWidth="1"/>
    <col min="8" max="8" width="10.85546875" style="41" customWidth="1"/>
    <col min="9" max="9" width="12.28515625" style="41" bestFit="1" customWidth="1"/>
    <col min="10" max="10" width="12.28515625" style="41" customWidth="1"/>
    <col min="11" max="11" width="41.5703125" style="41" customWidth="1"/>
    <col min="12" max="12" width="12.7109375" style="42" customWidth="1"/>
    <col min="13" max="13" width="13" style="42" bestFit="1" customWidth="1"/>
    <col min="14" max="14" width="27" style="41" bestFit="1" customWidth="1"/>
    <col min="15" max="15" width="27" style="41" customWidth="1"/>
    <col min="16" max="16" width="13.42578125" style="42" bestFit="1" customWidth="1"/>
    <col min="17" max="17" width="15.140625" style="41" customWidth="1"/>
    <col min="18" max="18" width="33.28515625" style="41" bestFit="1" customWidth="1"/>
    <col min="19" max="19" width="23.28515625" style="76" customWidth="1"/>
    <col min="20" max="20" width="26.140625" style="78" customWidth="1"/>
    <col min="21" max="21" width="1.7109375" style="1" customWidth="1"/>
    <col min="22" max="22" width="43.85546875" style="1" bestFit="1" customWidth="1"/>
    <col min="23" max="23" width="16.140625" style="1" customWidth="1"/>
    <col min="24" max="24" width="1.7109375" style="1" customWidth="1"/>
    <col min="25" max="25" width="41.28515625" style="1" customWidth="1"/>
    <col min="26" max="26" width="15.7109375" style="1" customWidth="1"/>
    <col min="27" max="27" width="1.85546875" style="1" customWidth="1"/>
    <col min="28" max="28" width="25.7109375" style="1" customWidth="1"/>
    <col min="29" max="29" width="13.7109375" style="5" customWidth="1"/>
    <col min="30" max="44" width="13.7109375" style="1" customWidth="1"/>
    <col min="45" max="45" width="1.7109375" style="1" customWidth="1"/>
    <col min="46" max="46" width="43.7109375" style="1" customWidth="1"/>
    <col min="47" max="47" width="15.7109375" style="1" customWidth="1"/>
    <col min="48" max="48" width="1.7109375" style="1" customWidth="1"/>
    <col min="49" max="50" width="22.42578125" style="1" customWidth="1"/>
    <col min="51" max="51" width="1.7109375" style="1" customWidth="1"/>
    <col min="52" max="52" width="18.85546875" style="1" customWidth="1"/>
    <col min="53" max="53" width="15.7109375" style="1" customWidth="1"/>
    <col min="54" max="54" width="1.7109375" style="1" customWidth="1"/>
    <col min="55" max="55" width="30.28515625" style="1" customWidth="1"/>
    <col min="56" max="56" width="11.85546875" style="1" customWidth="1"/>
    <col min="57" max="57" width="1.7109375" style="1" customWidth="1"/>
    <col min="58" max="58" width="33.28515625" style="1" bestFit="1" customWidth="1"/>
    <col min="59" max="63" width="22.28515625" style="1" customWidth="1"/>
    <col min="64" max="16384" width="20.140625" style="1"/>
  </cols>
  <sheetData>
    <row r="1" spans="1:63" ht="30" customHeight="1" x14ac:dyDescent="0.25">
      <c r="A1" s="99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V1" s="92" t="s">
        <v>22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3" ht="30" x14ac:dyDescent="0.25">
      <c r="A2" s="39" t="s">
        <v>71</v>
      </c>
      <c r="B2" s="39" t="s">
        <v>1</v>
      </c>
      <c r="C2" s="39" t="s">
        <v>14</v>
      </c>
      <c r="D2" s="39" t="s">
        <v>2</v>
      </c>
      <c r="E2" s="39" t="s">
        <v>148</v>
      </c>
      <c r="F2" s="40" t="s">
        <v>3</v>
      </c>
      <c r="G2" s="40" t="s">
        <v>4</v>
      </c>
      <c r="H2" s="39" t="s">
        <v>5</v>
      </c>
      <c r="I2" s="39" t="s">
        <v>9</v>
      </c>
      <c r="J2" s="39" t="s">
        <v>182</v>
      </c>
      <c r="K2" s="39" t="s">
        <v>183</v>
      </c>
      <c r="L2" s="40" t="s">
        <v>188</v>
      </c>
      <c r="M2" s="40" t="s">
        <v>29</v>
      </c>
      <c r="N2" s="39" t="s">
        <v>6</v>
      </c>
      <c r="O2" s="39" t="s">
        <v>190</v>
      </c>
      <c r="P2" s="40" t="s">
        <v>189</v>
      </c>
      <c r="Q2" s="39" t="s">
        <v>168</v>
      </c>
      <c r="R2" s="39" t="s">
        <v>170</v>
      </c>
      <c r="S2" s="71" t="s">
        <v>194</v>
      </c>
      <c r="T2" s="77" t="s">
        <v>292</v>
      </c>
      <c r="V2" s="2" t="s">
        <v>0</v>
      </c>
      <c r="W2" s="9" t="s">
        <v>191</v>
      </c>
      <c r="X2"/>
      <c r="Y2" s="8" t="s">
        <v>14</v>
      </c>
      <c r="Z2" s="9" t="s">
        <v>19</v>
      </c>
      <c r="AB2" s="53" t="s">
        <v>21</v>
      </c>
      <c r="AC2" s="6" t="s">
        <v>17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6" t="s">
        <v>184</v>
      </c>
      <c r="AU2" s="7" t="s">
        <v>19</v>
      </c>
      <c r="AV2"/>
      <c r="AW2" s="6" t="s">
        <v>2</v>
      </c>
      <c r="AX2" s="7" t="s">
        <v>20</v>
      </c>
      <c r="AZ2" s="8" t="s">
        <v>168</v>
      </c>
      <c r="BA2" s="7" t="s">
        <v>19</v>
      </c>
      <c r="BB2"/>
      <c r="BC2" s="2" t="s">
        <v>192</v>
      </c>
      <c r="BD2" t="s">
        <v>19</v>
      </c>
      <c r="BE2"/>
      <c r="BF2" s="2" t="s">
        <v>19</v>
      </c>
      <c r="BG2" s="6" t="s">
        <v>10</v>
      </c>
      <c r="BH2"/>
      <c r="BI2"/>
      <c r="BJ2"/>
      <c r="BK2"/>
    </row>
    <row r="3" spans="1:63" ht="15" customHeight="1" x14ac:dyDescent="0.25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8"/>
      <c r="M3" s="28"/>
      <c r="N3" s="27"/>
      <c r="O3" s="27"/>
      <c r="P3" s="28"/>
      <c r="Q3" s="27"/>
      <c r="R3" s="27"/>
      <c r="S3" s="72"/>
      <c r="T3" s="79"/>
      <c r="V3" s="3" t="s">
        <v>199</v>
      </c>
      <c r="W3" s="4">
        <v>0</v>
      </c>
      <c r="X3"/>
      <c r="Y3" s="3" t="s">
        <v>199</v>
      </c>
      <c r="Z3" s="4">
        <v>0</v>
      </c>
      <c r="AB3" s="6" t="s">
        <v>2</v>
      </c>
      <c r="AC3" s="7" t="s">
        <v>199</v>
      </c>
      <c r="AD3" s="7" t="s">
        <v>16</v>
      </c>
      <c r="AE3"/>
      <c r="AF3"/>
      <c r="AG3"/>
      <c r="AH3"/>
      <c r="AI3"/>
      <c r="AJ3" s="7"/>
      <c r="AK3" s="7"/>
      <c r="AL3" s="7"/>
      <c r="AM3" s="7"/>
      <c r="AN3" s="7"/>
      <c r="AO3" s="7"/>
      <c r="AP3" s="7"/>
      <c r="AQ3" s="7"/>
      <c r="AR3" s="7"/>
      <c r="AT3" s="3" t="s">
        <v>199</v>
      </c>
      <c r="AU3" s="4"/>
      <c r="AV3"/>
      <c r="AW3" s="3" t="s">
        <v>199</v>
      </c>
      <c r="AX3" s="4"/>
      <c r="AZ3" s="3" t="s">
        <v>199</v>
      </c>
      <c r="BA3" s="4"/>
      <c r="BB3"/>
      <c r="BC3" s="3" t="s">
        <v>199</v>
      </c>
      <c r="BD3" s="4">
        <v>0</v>
      </c>
      <c r="BE3"/>
      <c r="BF3" s="6" t="s">
        <v>170</v>
      </c>
      <c r="BG3" t="s">
        <v>199</v>
      </c>
      <c r="BH3" s="7" t="s">
        <v>16</v>
      </c>
      <c r="BI3"/>
      <c r="BJ3"/>
      <c r="BK3"/>
    </row>
    <row r="4" spans="1:63" ht="15" customHeight="1" x14ac:dyDescent="0.25">
      <c r="A4" s="31"/>
      <c r="B4" s="32"/>
      <c r="C4" s="32"/>
      <c r="D4" s="32"/>
      <c r="E4" s="32"/>
      <c r="F4" s="33"/>
      <c r="G4" s="33"/>
      <c r="H4" s="34"/>
      <c r="I4" s="32"/>
      <c r="J4" s="32"/>
      <c r="K4" s="32"/>
      <c r="L4" s="33"/>
      <c r="M4" s="33"/>
      <c r="N4" s="32"/>
      <c r="O4" s="32"/>
      <c r="P4" s="33"/>
      <c r="Q4" s="32"/>
      <c r="R4" s="32"/>
      <c r="S4" s="32"/>
      <c r="T4" s="86"/>
      <c r="V4" s="3" t="s">
        <v>16</v>
      </c>
      <c r="W4" s="4">
        <v>0</v>
      </c>
      <c r="X4"/>
      <c r="Y4" s="3" t="s">
        <v>16</v>
      </c>
      <c r="Z4" s="4">
        <v>0</v>
      </c>
      <c r="AB4" s="3" t="s">
        <v>199</v>
      </c>
      <c r="AC4" s="4"/>
      <c r="AD4" s="4"/>
      <c r="AE4"/>
      <c r="AF4"/>
      <c r="AG4"/>
      <c r="AH4"/>
      <c r="AI4"/>
      <c r="AJ4" s="4"/>
      <c r="AK4" s="4"/>
      <c r="AL4" s="4"/>
      <c r="AM4" s="4"/>
      <c r="AN4" s="4"/>
      <c r="AO4" s="4"/>
      <c r="AP4" s="4"/>
      <c r="AQ4" s="4"/>
      <c r="AR4" s="4"/>
      <c r="AT4" s="3" t="s">
        <v>16</v>
      </c>
      <c r="AU4" s="4"/>
      <c r="AV4"/>
      <c r="AW4" s="3" t="s">
        <v>16</v>
      </c>
      <c r="AX4" s="4"/>
      <c r="AZ4" s="3" t="s">
        <v>16</v>
      </c>
      <c r="BA4" s="4"/>
      <c r="BB4"/>
      <c r="BC4" s="3" t="s">
        <v>16</v>
      </c>
      <c r="BD4" s="4">
        <v>0</v>
      </c>
      <c r="BE4"/>
      <c r="BF4" s="3" t="s">
        <v>199</v>
      </c>
      <c r="BG4" s="4"/>
      <c r="BH4" s="4"/>
      <c r="BI4"/>
      <c r="BJ4"/>
      <c r="BK4"/>
    </row>
    <row r="5" spans="1:63" ht="15" customHeight="1" x14ac:dyDescent="0.25">
      <c r="A5" s="31"/>
      <c r="B5" s="32"/>
      <c r="C5" s="32"/>
      <c r="D5" s="32"/>
      <c r="E5" s="32"/>
      <c r="F5" s="33"/>
      <c r="G5" s="33"/>
      <c r="H5" s="34"/>
      <c r="I5" s="32"/>
      <c r="J5" s="32"/>
      <c r="K5" s="32"/>
      <c r="L5" s="33"/>
      <c r="M5" s="33"/>
      <c r="N5" s="32"/>
      <c r="O5" s="32"/>
      <c r="P5" s="33"/>
      <c r="Q5" s="32"/>
      <c r="R5" s="32"/>
      <c r="S5" s="32"/>
      <c r="T5" s="86"/>
      <c r="V5"/>
      <c r="W5"/>
      <c r="X5"/>
      <c r="Y5"/>
      <c r="Z5"/>
      <c r="AB5" s="3" t="s">
        <v>16</v>
      </c>
      <c r="AC5" s="4"/>
      <c r="AD5" s="4"/>
      <c r="AE5"/>
      <c r="AF5"/>
      <c r="AG5"/>
      <c r="AH5"/>
      <c r="AI5"/>
      <c r="AJ5" s="4"/>
      <c r="AK5" s="4"/>
      <c r="AL5" s="4"/>
      <c r="AM5" s="4"/>
      <c r="AN5" s="4"/>
      <c r="AO5" s="4"/>
      <c r="AP5" s="4"/>
      <c r="AQ5" s="4"/>
      <c r="AR5" s="4"/>
      <c r="AT5"/>
      <c r="AU5"/>
      <c r="AV5"/>
      <c r="AW5"/>
      <c r="AX5"/>
      <c r="AZ5"/>
      <c r="BA5"/>
      <c r="BB5"/>
      <c r="BC5"/>
      <c r="BD5"/>
      <c r="BE5"/>
      <c r="BF5" s="43" t="s">
        <v>16</v>
      </c>
      <c r="BG5" s="44"/>
      <c r="BH5" s="44"/>
      <c r="BI5"/>
      <c r="BJ5"/>
      <c r="BK5"/>
    </row>
    <row r="6" spans="1:63" ht="15" customHeight="1" x14ac:dyDescent="0.25">
      <c r="A6" s="27"/>
      <c r="B6" s="27"/>
      <c r="C6" s="27"/>
      <c r="D6" s="27"/>
      <c r="E6" s="27"/>
      <c r="F6" s="28"/>
      <c r="G6" s="28"/>
      <c r="H6" s="27"/>
      <c r="I6" s="27"/>
      <c r="J6" s="27"/>
      <c r="K6" s="27"/>
      <c r="L6" s="28"/>
      <c r="M6" s="28"/>
      <c r="N6" s="27"/>
      <c r="O6" s="27"/>
      <c r="P6" s="28"/>
      <c r="Q6" s="27"/>
      <c r="R6" s="27"/>
      <c r="S6" s="72"/>
      <c r="T6" s="27"/>
      <c r="V6"/>
      <c r="W6"/>
      <c r="X6"/>
      <c r="Y6"/>
      <c r="Z6"/>
      <c r="AB6"/>
      <c r="AC6"/>
      <c r="AD6"/>
      <c r="AE6"/>
      <c r="AF6"/>
      <c r="AG6"/>
      <c r="AH6"/>
      <c r="AI6"/>
      <c r="AJ6" s="4"/>
      <c r="AK6" s="4"/>
      <c r="AL6" s="4"/>
      <c r="AM6" s="4"/>
      <c r="AN6" s="4"/>
      <c r="AO6" s="4"/>
      <c r="AP6" s="4"/>
      <c r="AQ6" s="4"/>
      <c r="AR6" s="4"/>
      <c r="AT6"/>
      <c r="AU6"/>
      <c r="AV6"/>
      <c r="AW6"/>
      <c r="AX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 x14ac:dyDescent="0.25">
      <c r="A7" s="27"/>
      <c r="B7" s="27"/>
      <c r="C7" s="27"/>
      <c r="D7" s="27"/>
      <c r="E7" s="27"/>
      <c r="F7" s="28"/>
      <c r="G7" s="28"/>
      <c r="H7" s="29"/>
      <c r="I7" s="27"/>
      <c r="J7" s="27"/>
      <c r="K7" s="27"/>
      <c r="L7" s="28"/>
      <c r="M7" s="28"/>
      <c r="N7" s="27"/>
      <c r="O7" s="27"/>
      <c r="P7" s="28"/>
      <c r="Q7" s="27"/>
      <c r="R7" s="27"/>
      <c r="S7" s="72"/>
      <c r="T7" s="27"/>
      <c r="V7"/>
      <c r="W7"/>
      <c r="X7"/>
      <c r="Y7"/>
      <c r="Z7"/>
      <c r="AB7"/>
      <c r="AC7"/>
      <c r="AD7"/>
      <c r="AE7"/>
      <c r="AF7"/>
      <c r="AG7"/>
      <c r="AH7"/>
      <c r="AI7"/>
      <c r="AJ7" s="4"/>
      <c r="AK7" s="4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 x14ac:dyDescent="0.25">
      <c r="A8" s="27"/>
      <c r="B8" s="27"/>
      <c r="C8" s="27"/>
      <c r="D8" s="27"/>
      <c r="E8" s="27"/>
      <c r="F8" s="28"/>
      <c r="G8" s="28"/>
      <c r="H8" s="29"/>
      <c r="I8" s="27"/>
      <c r="J8" s="27"/>
      <c r="K8" s="27"/>
      <c r="L8" s="28"/>
      <c r="M8" s="28"/>
      <c r="N8" s="27"/>
      <c r="O8" s="27"/>
      <c r="P8" s="28"/>
      <c r="Q8" s="27"/>
      <c r="R8" s="27"/>
      <c r="S8" s="72"/>
      <c r="T8" s="27"/>
      <c r="V8"/>
      <c r="W8"/>
      <c r="X8"/>
      <c r="Y8"/>
      <c r="Z8"/>
      <c r="AB8"/>
      <c r="AC8"/>
      <c r="AD8"/>
      <c r="AE8"/>
      <c r="AF8"/>
      <c r="AG8"/>
      <c r="AH8"/>
      <c r="AI8"/>
      <c r="AJ8" s="4"/>
      <c r="AK8" s="4"/>
      <c r="AL8" s="4"/>
      <c r="AM8" s="4"/>
      <c r="AN8" s="4"/>
      <c r="AO8" s="4"/>
      <c r="AP8" s="4"/>
      <c r="AQ8" s="4"/>
      <c r="AR8" s="4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x14ac:dyDescent="0.25">
      <c r="A9" s="27"/>
      <c r="B9" s="27"/>
      <c r="C9" s="27"/>
      <c r="D9" s="27"/>
      <c r="E9" s="27"/>
      <c r="F9" s="28"/>
      <c r="G9" s="28"/>
      <c r="H9" s="29"/>
      <c r="I9" s="27"/>
      <c r="J9" s="27"/>
      <c r="K9" s="27"/>
      <c r="L9" s="28"/>
      <c r="M9" s="28"/>
      <c r="N9" s="27"/>
      <c r="O9" s="27"/>
      <c r="P9" s="28"/>
      <c r="Q9" s="27"/>
      <c r="R9" s="27"/>
      <c r="S9" s="72"/>
      <c r="T9" s="27"/>
      <c r="V9"/>
      <c r="W9"/>
      <c r="X9" s="45"/>
      <c r="Y9"/>
      <c r="Z9"/>
      <c r="AB9"/>
      <c r="AC9"/>
      <c r="AD9"/>
      <c r="AE9"/>
      <c r="AF9"/>
      <c r="AG9"/>
      <c r="AH9"/>
      <c r="AI9" s="45"/>
      <c r="AJ9" s="44"/>
      <c r="AK9" s="44"/>
      <c r="AL9" s="44"/>
      <c r="AM9" s="44"/>
      <c r="AN9" s="44"/>
      <c r="AO9" s="44"/>
      <c r="AP9" s="44"/>
      <c r="AQ9" s="44"/>
      <c r="AR9" s="44"/>
      <c r="AT9" s="45"/>
      <c r="AU9" s="45"/>
      <c r="AV9" s="45"/>
      <c r="AW9"/>
      <c r="AX9"/>
      <c r="AZ9" s="45"/>
      <c r="BA9" s="45"/>
      <c r="BB9" s="45"/>
      <c r="BC9" s="45"/>
      <c r="BD9" s="45"/>
      <c r="BE9" s="45"/>
      <c r="BF9"/>
      <c r="BG9"/>
      <c r="BH9"/>
      <c r="BI9"/>
      <c r="BJ9" s="45"/>
    </row>
    <row r="10" spans="1:63" ht="15" customHeight="1" x14ac:dyDescent="0.25">
      <c r="A10" s="27"/>
      <c r="B10" s="27"/>
      <c r="C10" s="27"/>
      <c r="D10" s="27"/>
      <c r="E10" s="27"/>
      <c r="F10" s="28"/>
      <c r="G10" s="28"/>
      <c r="H10" s="29"/>
      <c r="I10" s="27"/>
      <c r="J10" s="27"/>
      <c r="K10" s="27"/>
      <c r="L10" s="28"/>
      <c r="M10" s="28"/>
      <c r="N10" s="27"/>
      <c r="O10" s="27"/>
      <c r="P10" s="28"/>
      <c r="Q10" s="27"/>
      <c r="R10" s="27"/>
      <c r="S10" s="72"/>
      <c r="T10" s="2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4"/>
      <c r="AK10" s="4"/>
      <c r="AL10" s="4"/>
      <c r="AM10" s="4"/>
      <c r="AN10" s="4"/>
      <c r="AO10" s="4"/>
      <c r="AP10" s="4"/>
      <c r="AQ10" s="4"/>
      <c r="AR10" s="4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25">
      <c r="A11" s="27"/>
      <c r="B11" s="27"/>
      <c r="C11" s="27"/>
      <c r="D11" s="27"/>
      <c r="E11" s="27"/>
      <c r="F11" s="28"/>
      <c r="G11" s="28"/>
      <c r="H11" s="29"/>
      <c r="I11" s="27"/>
      <c r="J11" s="27"/>
      <c r="K11" s="27"/>
      <c r="L11" s="28"/>
      <c r="M11" s="28"/>
      <c r="N11" s="27"/>
      <c r="O11" s="27"/>
      <c r="P11" s="28"/>
      <c r="Q11" s="27"/>
      <c r="R11" s="27"/>
      <c r="S11" s="72"/>
      <c r="T11" s="2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4"/>
      <c r="AK11" s="4"/>
      <c r="AL11" s="4"/>
      <c r="AM11" s="4"/>
      <c r="AN11" s="4"/>
      <c r="AO11" s="4"/>
      <c r="AP11" s="4"/>
      <c r="AQ11" s="4"/>
      <c r="AR11" s="4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25">
      <c r="A12" s="27"/>
      <c r="B12" s="27"/>
      <c r="C12" s="27"/>
      <c r="D12" s="27"/>
      <c r="E12" s="27"/>
      <c r="F12" s="28"/>
      <c r="G12" s="28"/>
      <c r="H12" s="29"/>
      <c r="I12" s="27"/>
      <c r="J12" s="27"/>
      <c r="K12" s="27"/>
      <c r="L12" s="28"/>
      <c r="M12" s="28"/>
      <c r="N12" s="27"/>
      <c r="O12" s="27"/>
      <c r="P12" s="28"/>
      <c r="Q12" s="27"/>
      <c r="R12" s="27"/>
      <c r="S12" s="72"/>
      <c r="T12" s="27"/>
      <c r="V12"/>
      <c r="W12"/>
      <c r="X12"/>
      <c r="Z12"/>
      <c r="AA12"/>
      <c r="AB12"/>
      <c r="AC12"/>
      <c r="AD12"/>
      <c r="AE12"/>
      <c r="AF12"/>
      <c r="AG12"/>
      <c r="AH12"/>
      <c r="AI12"/>
      <c r="AJ12" s="4"/>
      <c r="AK12" s="4"/>
      <c r="AL12" s="4"/>
      <c r="AM12" s="4"/>
      <c r="AN12" s="4"/>
      <c r="AO12" s="4"/>
      <c r="AP12" s="4"/>
      <c r="AQ12" s="4"/>
      <c r="AR12" s="4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25">
      <c r="A13" s="27"/>
      <c r="B13" s="27"/>
      <c r="C13" s="27"/>
      <c r="D13" s="27"/>
      <c r="E13" s="27"/>
      <c r="F13" s="28"/>
      <c r="G13" s="28"/>
      <c r="H13" s="29"/>
      <c r="I13" s="27"/>
      <c r="J13" s="27"/>
      <c r="K13" s="27"/>
      <c r="L13" s="28"/>
      <c r="M13" s="28"/>
      <c r="N13" s="27"/>
      <c r="O13" s="27"/>
      <c r="P13" s="28"/>
      <c r="Q13" s="27"/>
      <c r="R13" s="27"/>
      <c r="S13" s="72"/>
      <c r="T13" s="30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25">
      <c r="A14" s="27"/>
      <c r="B14" s="27"/>
      <c r="C14" s="27"/>
      <c r="D14" s="27"/>
      <c r="E14" s="27"/>
      <c r="F14" s="28"/>
      <c r="G14" s="28"/>
      <c r="H14" s="29"/>
      <c r="I14" s="27"/>
      <c r="J14" s="27"/>
      <c r="K14" s="27"/>
      <c r="L14" s="28"/>
      <c r="M14" s="28"/>
      <c r="N14" s="27"/>
      <c r="O14" s="27"/>
      <c r="P14" s="28"/>
      <c r="Q14" s="27"/>
      <c r="R14" s="27"/>
      <c r="S14" s="73"/>
      <c r="T14" s="30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25">
      <c r="A15" s="27"/>
      <c r="B15" s="27"/>
      <c r="C15" s="27"/>
      <c r="D15" s="27"/>
      <c r="E15" s="27"/>
      <c r="F15" s="28"/>
      <c r="G15" s="28"/>
      <c r="H15" s="29"/>
      <c r="I15" s="27"/>
      <c r="J15" s="27"/>
      <c r="K15" s="27"/>
      <c r="L15" s="28"/>
      <c r="M15" s="28"/>
      <c r="N15" s="27"/>
      <c r="O15" s="27"/>
      <c r="P15" s="28"/>
      <c r="Q15" s="27"/>
      <c r="R15" s="27"/>
      <c r="S15" s="72"/>
      <c r="T15" s="30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25">
      <c r="A16" s="27"/>
      <c r="B16" s="27"/>
      <c r="C16" s="27"/>
      <c r="D16" s="27"/>
      <c r="E16" s="27"/>
      <c r="F16" s="28"/>
      <c r="G16" s="28"/>
      <c r="H16" s="29"/>
      <c r="I16" s="27"/>
      <c r="J16" s="27"/>
      <c r="K16" s="27"/>
      <c r="L16" s="28"/>
      <c r="M16" s="28"/>
      <c r="N16" s="27"/>
      <c r="O16" s="27"/>
      <c r="P16" s="28"/>
      <c r="Q16" s="27"/>
      <c r="R16" s="27"/>
      <c r="S16" s="72"/>
      <c r="T16" s="30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25">
      <c r="A17" s="31"/>
      <c r="B17" s="32"/>
      <c r="C17" s="32"/>
      <c r="D17" s="32"/>
      <c r="E17" s="32"/>
      <c r="F17" s="33"/>
      <c r="G17" s="33"/>
      <c r="H17" s="34"/>
      <c r="I17" s="32"/>
      <c r="J17" s="32"/>
      <c r="K17" s="32"/>
      <c r="L17" s="33"/>
      <c r="M17" s="33"/>
      <c r="N17" s="32"/>
      <c r="O17" s="32"/>
      <c r="P17" s="33"/>
      <c r="Q17" s="32"/>
      <c r="R17" s="32"/>
      <c r="S17" s="74"/>
      <c r="T17" s="30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25">
      <c r="A18" s="31"/>
      <c r="B18" s="32"/>
      <c r="C18" s="32"/>
      <c r="D18" s="32"/>
      <c r="E18" s="32"/>
      <c r="F18" s="33"/>
      <c r="G18" s="33"/>
      <c r="H18" s="34"/>
      <c r="I18" s="32"/>
      <c r="J18" s="32"/>
      <c r="K18" s="32"/>
      <c r="L18" s="33"/>
      <c r="M18" s="33"/>
      <c r="N18" s="32"/>
      <c r="O18" s="32"/>
      <c r="P18" s="33"/>
      <c r="Q18" s="32"/>
      <c r="R18" s="32"/>
      <c r="S18" s="72"/>
      <c r="T18" s="30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25">
      <c r="A19" s="27"/>
      <c r="B19" s="27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  <c r="N19" s="27"/>
      <c r="O19" s="27"/>
      <c r="P19" s="28"/>
      <c r="Q19" s="27"/>
      <c r="R19" s="27"/>
      <c r="S19" s="75"/>
      <c r="T19" s="30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25">
      <c r="A20" s="27"/>
      <c r="B20" s="27"/>
      <c r="C20" s="27"/>
      <c r="D20" s="27"/>
      <c r="E20" s="27"/>
      <c r="F20" s="28"/>
      <c r="G20" s="28"/>
      <c r="H20" s="27"/>
      <c r="I20" s="27"/>
      <c r="J20" s="27"/>
      <c r="K20" s="27"/>
      <c r="L20" s="28"/>
      <c r="M20" s="28"/>
      <c r="N20" s="27"/>
      <c r="O20" s="27"/>
      <c r="P20" s="28"/>
      <c r="Q20" s="27"/>
      <c r="R20" s="27"/>
      <c r="S20" s="75"/>
      <c r="T20" s="30"/>
      <c r="U20"/>
      <c r="BJ20"/>
    </row>
    <row r="21" spans="1:62" ht="15" customHeight="1" x14ac:dyDescent="0.25">
      <c r="A21" s="27"/>
      <c r="B21" s="27"/>
      <c r="C21" s="27"/>
      <c r="D21" s="27"/>
      <c r="E21" s="27"/>
      <c r="F21" s="28"/>
      <c r="G21" s="28"/>
      <c r="H21" s="27"/>
      <c r="I21" s="27"/>
      <c r="J21" s="27"/>
      <c r="K21" s="27"/>
      <c r="L21" s="28"/>
      <c r="M21" s="28"/>
      <c r="N21" s="27"/>
      <c r="O21" s="27"/>
      <c r="P21" s="28"/>
      <c r="Q21" s="27"/>
      <c r="R21" s="27"/>
      <c r="S21" s="75"/>
      <c r="T21" s="30"/>
      <c r="U21"/>
      <c r="BJ21"/>
    </row>
    <row r="22" spans="1:62" ht="15" customHeight="1" x14ac:dyDescent="0.25">
      <c r="A22" s="2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28"/>
      <c r="N22" s="27"/>
      <c r="O22" s="27"/>
      <c r="P22" s="28"/>
      <c r="Q22" s="27"/>
      <c r="R22" s="27"/>
      <c r="S22" s="75"/>
      <c r="T22" s="30"/>
      <c r="U22"/>
    </row>
    <row r="23" spans="1:62" ht="15" customHeight="1" x14ac:dyDescent="0.25">
      <c r="A23" s="27"/>
      <c r="B23" s="27"/>
      <c r="C23" s="27"/>
      <c r="D23" s="27"/>
      <c r="E23" s="27"/>
      <c r="F23" s="28"/>
      <c r="G23" s="28"/>
      <c r="H23" s="27"/>
      <c r="I23" s="27"/>
      <c r="J23" s="27"/>
      <c r="K23" s="27"/>
      <c r="L23" s="28"/>
      <c r="M23" s="28"/>
      <c r="N23" s="27"/>
      <c r="O23" s="27"/>
      <c r="P23" s="28"/>
      <c r="Q23" s="27"/>
      <c r="R23" s="27"/>
      <c r="S23" s="75"/>
      <c r="T23" s="30"/>
      <c r="U23"/>
    </row>
    <row r="24" spans="1:62" ht="15" customHeight="1" x14ac:dyDescent="0.25">
      <c r="A24" s="2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28"/>
      <c r="N24" s="27"/>
      <c r="O24" s="27"/>
      <c r="P24" s="28"/>
      <c r="Q24" s="27"/>
      <c r="R24" s="27"/>
      <c r="S24" s="75"/>
      <c r="T24" s="30"/>
      <c r="U24"/>
    </row>
    <row r="25" spans="1:62" ht="15" customHeight="1" x14ac:dyDescent="0.25">
      <c r="A25" s="27"/>
      <c r="B25" s="27"/>
      <c r="C25" s="27"/>
      <c r="D25" s="27"/>
      <c r="E25" s="27"/>
      <c r="F25" s="28"/>
      <c r="G25" s="28"/>
      <c r="H25" s="27"/>
      <c r="I25" s="27"/>
      <c r="J25" s="27"/>
      <c r="K25" s="27"/>
      <c r="L25" s="28"/>
      <c r="M25" s="28"/>
      <c r="N25" s="27"/>
      <c r="O25" s="27"/>
      <c r="P25" s="28"/>
      <c r="Q25" s="27"/>
      <c r="R25" s="27"/>
      <c r="S25" s="75"/>
      <c r="T25" s="30"/>
      <c r="U25"/>
    </row>
    <row r="26" spans="1:62" ht="15" customHeight="1" x14ac:dyDescent="0.25">
      <c r="A26" s="2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28"/>
      <c r="N26" s="27"/>
      <c r="O26" s="27"/>
      <c r="P26" s="28"/>
      <c r="Q26" s="27"/>
      <c r="R26" s="27"/>
      <c r="S26" s="75"/>
      <c r="T26" s="30"/>
      <c r="U2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62" ht="15" customHeight="1" x14ac:dyDescent="0.25">
      <c r="A27" s="27"/>
      <c r="B27" s="27"/>
      <c r="C27" s="27"/>
      <c r="D27" s="27"/>
      <c r="E27" s="27"/>
      <c r="F27" s="28"/>
      <c r="G27" s="28"/>
      <c r="H27" s="27"/>
      <c r="I27" s="27"/>
      <c r="J27" s="27"/>
      <c r="K27" s="27"/>
      <c r="L27" s="28"/>
      <c r="M27" s="28"/>
      <c r="N27" s="27"/>
      <c r="O27" s="27"/>
      <c r="P27" s="28"/>
      <c r="Q27" s="27"/>
      <c r="R27" s="27"/>
      <c r="S27" s="75"/>
      <c r="T27" s="30"/>
      <c r="U27"/>
    </row>
    <row r="28" spans="1:62" ht="15" customHeight="1" x14ac:dyDescent="0.25">
      <c r="A28" s="2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28"/>
      <c r="N28" s="27"/>
      <c r="O28" s="27"/>
      <c r="P28" s="28"/>
      <c r="Q28" s="27"/>
      <c r="R28" s="27"/>
      <c r="S28" s="75"/>
      <c r="T28" s="30"/>
      <c r="U28"/>
    </row>
    <row r="29" spans="1:62" ht="15" customHeight="1" x14ac:dyDescent="0.25">
      <c r="A29" s="27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8"/>
      <c r="M29" s="28"/>
      <c r="N29" s="27"/>
      <c r="O29" s="27"/>
      <c r="P29" s="28"/>
      <c r="Q29" s="27"/>
      <c r="R29" s="27"/>
      <c r="S29" s="75"/>
      <c r="T29" s="30"/>
      <c r="U29"/>
    </row>
    <row r="30" spans="1:62" ht="15" customHeight="1" x14ac:dyDescent="0.25">
      <c r="A30" s="2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28"/>
      <c r="N30" s="27"/>
      <c r="O30" s="27"/>
      <c r="P30" s="28"/>
      <c r="Q30" s="27"/>
      <c r="R30" s="27"/>
      <c r="S30" s="75"/>
      <c r="T30" s="30"/>
      <c r="U30"/>
    </row>
    <row r="31" spans="1:62" ht="15" customHeight="1" x14ac:dyDescent="0.25">
      <c r="A31" s="27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8"/>
      <c r="M31" s="28"/>
      <c r="N31" s="27"/>
      <c r="O31" s="27"/>
      <c r="P31" s="28"/>
      <c r="Q31" s="27"/>
      <c r="R31" s="27"/>
      <c r="S31" s="72"/>
      <c r="T31" s="27"/>
    </row>
    <row r="32" spans="1:62" ht="15" customHeight="1" x14ac:dyDescent="0.25">
      <c r="A32" s="27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8"/>
      <c r="M32" s="28"/>
      <c r="N32" s="27"/>
      <c r="O32" s="27"/>
      <c r="P32" s="28"/>
      <c r="Q32" s="27"/>
      <c r="R32" s="27"/>
      <c r="S32" s="72"/>
      <c r="T32" s="27"/>
    </row>
    <row r="33" spans="1:20" ht="15" customHeight="1" x14ac:dyDescent="0.25">
      <c r="A33" s="27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8"/>
      <c r="M33" s="28"/>
      <c r="N33" s="27"/>
      <c r="O33" s="27"/>
      <c r="P33" s="28"/>
      <c r="Q33" s="27"/>
      <c r="R33" s="27"/>
      <c r="S33" s="72"/>
      <c r="T33" s="27"/>
    </row>
    <row r="34" spans="1:20" ht="15" customHeight="1" x14ac:dyDescent="0.25">
      <c r="A34" s="27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8"/>
      <c r="M34" s="28"/>
      <c r="N34" s="27"/>
      <c r="O34" s="27"/>
      <c r="P34" s="28"/>
      <c r="Q34" s="27"/>
      <c r="R34" s="27"/>
      <c r="S34" s="72"/>
      <c r="T34" s="27"/>
    </row>
    <row r="35" spans="1:20" ht="15" customHeight="1" x14ac:dyDescent="0.25">
      <c r="A35" s="27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8"/>
      <c r="M35" s="28"/>
      <c r="N35" s="27"/>
      <c r="O35" s="27"/>
      <c r="P35" s="28"/>
      <c r="Q35" s="27"/>
      <c r="R35" s="27"/>
      <c r="S35" s="72"/>
      <c r="T35" s="27"/>
    </row>
    <row r="36" spans="1:20" ht="15" customHeight="1" x14ac:dyDescent="0.25">
      <c r="A36" s="27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8"/>
      <c r="M36" s="28"/>
      <c r="N36" s="27"/>
      <c r="O36" s="27"/>
      <c r="P36" s="28"/>
      <c r="Q36" s="27"/>
      <c r="R36" s="27"/>
      <c r="S36" s="72"/>
      <c r="T36" s="27"/>
    </row>
    <row r="37" spans="1:20" ht="15" customHeight="1" x14ac:dyDescent="0.25">
      <c r="A37" s="27"/>
      <c r="B37" s="27"/>
      <c r="C37" s="27"/>
      <c r="D37" s="27"/>
      <c r="E37" s="27"/>
      <c r="F37" s="28"/>
      <c r="G37" s="28"/>
      <c r="H37" s="27"/>
      <c r="I37" s="27"/>
      <c r="J37" s="27"/>
      <c r="K37" s="27"/>
      <c r="L37" s="28"/>
      <c r="M37" s="28"/>
      <c r="N37" s="27"/>
      <c r="O37" s="27"/>
      <c r="P37" s="28"/>
      <c r="Q37" s="27"/>
      <c r="R37" s="27"/>
      <c r="S37" s="72"/>
      <c r="T37" s="27"/>
    </row>
    <row r="38" spans="1:20" ht="15" customHeight="1" x14ac:dyDescent="0.25">
      <c r="A38" s="27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  <c r="M38" s="28"/>
      <c r="N38" s="27"/>
      <c r="O38" s="27"/>
      <c r="P38" s="28"/>
      <c r="Q38" s="27"/>
      <c r="R38" s="27"/>
      <c r="S38" s="72"/>
      <c r="T38" s="27"/>
    </row>
    <row r="39" spans="1:20" ht="15" customHeight="1" x14ac:dyDescent="0.25">
      <c r="A39" s="27"/>
      <c r="B39" s="27"/>
      <c r="C39" s="27"/>
      <c r="D39" s="27"/>
      <c r="E39" s="27"/>
      <c r="F39" s="28"/>
      <c r="G39" s="28"/>
      <c r="H39" s="27"/>
      <c r="I39" s="27"/>
      <c r="J39" s="27"/>
      <c r="K39" s="27"/>
      <c r="L39" s="28"/>
      <c r="M39" s="28"/>
      <c r="N39" s="27"/>
      <c r="O39" s="27"/>
      <c r="P39" s="28"/>
      <c r="Q39" s="27"/>
      <c r="R39" s="27"/>
      <c r="S39" s="72"/>
      <c r="T39" s="27"/>
    </row>
    <row r="40" spans="1:20" ht="15" customHeight="1" x14ac:dyDescent="0.25">
      <c r="A40" s="27"/>
      <c r="B40" s="27"/>
      <c r="C40" s="27"/>
      <c r="D40" s="27"/>
      <c r="E40" s="27"/>
      <c r="F40" s="28"/>
      <c r="G40" s="28"/>
      <c r="H40" s="27"/>
      <c r="I40" s="27"/>
      <c r="J40" s="27"/>
      <c r="K40" s="27"/>
      <c r="L40" s="28"/>
      <c r="M40" s="28"/>
      <c r="N40" s="27"/>
      <c r="O40" s="27"/>
      <c r="P40" s="28"/>
      <c r="Q40" s="27"/>
      <c r="R40" s="27"/>
      <c r="S40" s="72"/>
      <c r="T40" s="27"/>
    </row>
    <row r="41" spans="1:20" ht="15" customHeight="1" x14ac:dyDescent="0.25">
      <c r="A41" s="27"/>
      <c r="B41" s="27"/>
      <c r="C41" s="27"/>
      <c r="D41" s="27"/>
      <c r="E41" s="27"/>
      <c r="F41" s="28"/>
      <c r="G41" s="28"/>
      <c r="H41" s="27"/>
      <c r="I41" s="27"/>
      <c r="J41" s="27"/>
      <c r="K41" s="27"/>
      <c r="L41" s="28"/>
      <c r="M41" s="28"/>
      <c r="N41" s="27"/>
      <c r="O41" s="27"/>
      <c r="P41" s="28"/>
      <c r="Q41" s="27"/>
      <c r="R41" s="27"/>
      <c r="S41" s="72"/>
      <c r="T41" s="27"/>
    </row>
    <row r="42" spans="1:20" ht="15" customHeight="1" x14ac:dyDescent="0.25">
      <c r="A42" s="27"/>
      <c r="B42" s="27"/>
      <c r="C42" s="27"/>
      <c r="D42" s="27"/>
      <c r="E42" s="27"/>
      <c r="F42" s="28"/>
      <c r="G42" s="28"/>
      <c r="H42" s="27"/>
      <c r="I42" s="27"/>
      <c r="J42" s="27"/>
      <c r="K42" s="27"/>
      <c r="L42" s="28"/>
      <c r="M42" s="28"/>
      <c r="N42" s="27"/>
      <c r="O42" s="27"/>
      <c r="P42" s="28"/>
      <c r="Q42" s="27"/>
      <c r="R42" s="27"/>
      <c r="S42" s="72"/>
      <c r="T42" s="27"/>
    </row>
    <row r="43" spans="1:20" ht="15" customHeight="1" x14ac:dyDescent="0.25">
      <c r="A43" s="27"/>
      <c r="B43" s="27"/>
      <c r="C43" s="27"/>
      <c r="D43" s="27"/>
      <c r="E43" s="27"/>
      <c r="F43" s="28"/>
      <c r="G43" s="28"/>
      <c r="H43" s="27"/>
      <c r="I43" s="27"/>
      <c r="J43" s="27"/>
      <c r="K43" s="27"/>
      <c r="L43" s="28"/>
      <c r="M43" s="28"/>
      <c r="N43" s="27"/>
      <c r="O43" s="27"/>
      <c r="P43" s="28"/>
      <c r="Q43" s="27"/>
      <c r="R43" s="27"/>
      <c r="S43" s="72"/>
      <c r="T43" s="27"/>
    </row>
    <row r="44" spans="1:20" ht="15" customHeight="1" x14ac:dyDescent="0.25">
      <c r="A44" s="27"/>
      <c r="B44" s="27"/>
      <c r="C44" s="27"/>
      <c r="D44" s="27"/>
      <c r="E44" s="27"/>
      <c r="F44" s="28"/>
      <c r="G44" s="28"/>
      <c r="H44" s="27"/>
      <c r="I44" s="27"/>
      <c r="J44" s="27"/>
      <c r="K44" s="27"/>
      <c r="L44" s="28"/>
      <c r="M44" s="28"/>
      <c r="N44" s="27"/>
      <c r="O44" s="27"/>
      <c r="P44" s="28"/>
      <c r="Q44" s="27"/>
      <c r="R44" s="27"/>
      <c r="S44" s="72"/>
      <c r="T44" s="27"/>
    </row>
    <row r="45" spans="1:20" ht="15" customHeight="1" x14ac:dyDescent="0.25">
      <c r="A45" s="27"/>
      <c r="B45" s="27"/>
      <c r="C45" s="27"/>
      <c r="D45" s="27"/>
      <c r="E45" s="27"/>
      <c r="F45" s="28"/>
      <c r="G45" s="28"/>
      <c r="H45" s="27"/>
      <c r="I45" s="27"/>
      <c r="J45" s="27"/>
      <c r="K45" s="27"/>
      <c r="L45" s="28"/>
      <c r="M45" s="28"/>
      <c r="N45" s="27"/>
      <c r="O45" s="27"/>
      <c r="P45" s="28"/>
      <c r="Q45" s="27"/>
      <c r="R45" s="27"/>
      <c r="S45" s="72"/>
      <c r="T45" s="27"/>
    </row>
    <row r="46" spans="1:20" ht="15" customHeight="1" x14ac:dyDescent="0.25">
      <c r="A46" s="27"/>
      <c r="B46" s="27"/>
      <c r="C46" s="27"/>
      <c r="D46" s="27"/>
      <c r="E46" s="27"/>
      <c r="F46" s="28"/>
      <c r="G46" s="28"/>
      <c r="H46" s="27"/>
      <c r="I46" s="27"/>
      <c r="J46" s="27"/>
      <c r="K46" s="27"/>
      <c r="L46" s="28"/>
      <c r="M46" s="28"/>
      <c r="N46" s="27"/>
      <c r="O46" s="27"/>
      <c r="P46" s="28"/>
      <c r="Q46" s="27"/>
      <c r="R46" s="27"/>
      <c r="S46" s="72"/>
      <c r="T46" s="27"/>
    </row>
    <row r="47" spans="1:20" ht="15" customHeight="1" x14ac:dyDescent="0.25">
      <c r="A47" s="27"/>
      <c r="B47" s="27"/>
      <c r="C47" s="27"/>
      <c r="D47" s="27"/>
      <c r="E47" s="27"/>
      <c r="F47" s="28"/>
      <c r="G47" s="28"/>
      <c r="H47" s="27"/>
      <c r="I47" s="27"/>
      <c r="J47" s="27"/>
      <c r="K47" s="27"/>
      <c r="L47" s="28"/>
      <c r="M47" s="28"/>
      <c r="N47" s="27"/>
      <c r="O47" s="27"/>
      <c r="P47" s="28"/>
      <c r="Q47" s="27"/>
      <c r="R47" s="27"/>
      <c r="S47" s="72"/>
      <c r="T47" s="27"/>
    </row>
    <row r="48" spans="1:20" ht="15" customHeight="1" x14ac:dyDescent="0.25">
      <c r="A48" s="27"/>
      <c r="B48" s="27"/>
      <c r="C48" s="27"/>
      <c r="D48" s="27"/>
      <c r="E48" s="27"/>
      <c r="F48" s="28"/>
      <c r="G48" s="28"/>
      <c r="H48" s="27"/>
      <c r="I48" s="27"/>
      <c r="J48" s="27"/>
      <c r="K48" s="27"/>
      <c r="L48" s="28"/>
      <c r="M48" s="28"/>
      <c r="N48" s="27"/>
      <c r="O48" s="27"/>
      <c r="P48" s="28"/>
      <c r="Q48" s="27"/>
      <c r="R48" s="27"/>
      <c r="S48" s="72"/>
      <c r="T48" s="27"/>
    </row>
    <row r="49" spans="1:26" ht="15" customHeight="1" x14ac:dyDescent="0.25">
      <c r="A49" s="27"/>
      <c r="B49" s="27"/>
      <c r="C49" s="27"/>
      <c r="D49" s="27"/>
      <c r="E49" s="27"/>
      <c r="F49" s="28"/>
      <c r="G49" s="28"/>
      <c r="H49" s="27"/>
      <c r="I49" s="27"/>
      <c r="J49" s="27"/>
      <c r="K49" s="27"/>
      <c r="L49" s="28"/>
      <c r="M49" s="28"/>
      <c r="N49" s="27"/>
      <c r="O49" s="27"/>
      <c r="P49" s="28"/>
      <c r="Q49" s="27"/>
      <c r="R49" s="27"/>
      <c r="S49" s="72"/>
      <c r="T49" s="27"/>
    </row>
    <row r="50" spans="1:26" ht="15" customHeight="1" thickBot="1" x14ac:dyDescent="0.3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8"/>
      <c r="M50" s="28"/>
      <c r="N50" s="27"/>
      <c r="O50" s="27"/>
      <c r="P50" s="28"/>
      <c r="Q50" s="27"/>
      <c r="R50" s="27"/>
      <c r="S50" s="72"/>
      <c r="T50" s="27"/>
    </row>
    <row r="51" spans="1:26" ht="15" customHeight="1" thickBot="1" x14ac:dyDescent="0.3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8"/>
      <c r="M51" s="28"/>
      <c r="N51" s="27"/>
      <c r="O51" s="27"/>
      <c r="P51" s="28"/>
      <c r="Q51" s="27"/>
      <c r="R51" s="27"/>
      <c r="S51" s="72"/>
      <c r="T51" s="27"/>
      <c r="V51" s="88" t="s">
        <v>23</v>
      </c>
      <c r="W51" s="89"/>
      <c r="Y51" s="90" t="s">
        <v>193</v>
      </c>
      <c r="Z51" s="91"/>
    </row>
    <row r="52" spans="1:26" ht="15" customHeight="1" x14ac:dyDescent="0.2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8"/>
      <c r="M52" s="28"/>
      <c r="N52" s="27"/>
      <c r="O52" s="27"/>
      <c r="P52" s="28"/>
      <c r="Q52" s="27"/>
      <c r="R52" s="27"/>
      <c r="S52" s="72"/>
      <c r="T52" s="27"/>
      <c r="V52" s="12" t="s">
        <v>26</v>
      </c>
      <c r="Y52" s="12" t="s">
        <v>309</v>
      </c>
      <c r="Z52" s="47" t="e">
        <f>GETPIVOTDATA("Diagnosis",$Y$2)/W52*1000</f>
        <v>#DIV/0!</v>
      </c>
    </row>
    <row r="53" spans="1:26" ht="15" customHeight="1" x14ac:dyDescent="0.2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8"/>
      <c r="M53" s="28"/>
      <c r="N53" s="27"/>
      <c r="O53" s="27"/>
      <c r="P53" s="28"/>
      <c r="Q53" s="27"/>
      <c r="R53" s="27"/>
      <c r="S53" s="72"/>
      <c r="T53" s="27"/>
      <c r="V53" s="12" t="s">
        <v>27</v>
      </c>
      <c r="W53" s="48" t="e">
        <f>GETPIVOTDATA("Antibiotic",$AB$2)/W52*1000</f>
        <v>#DIV/0!</v>
      </c>
      <c r="Y53" s="38" t="s">
        <v>180</v>
      </c>
      <c r="Z53" s="47">
        <f>SUMIF(Z54:Z55,"&gt;0")</f>
        <v>0</v>
      </c>
    </row>
    <row r="54" spans="1:26" ht="15" customHeight="1" x14ac:dyDescent="0.2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8"/>
      <c r="M54" s="28"/>
      <c r="N54" s="27"/>
      <c r="O54" s="27"/>
      <c r="P54" s="28"/>
      <c r="Q54" s="27"/>
      <c r="R54" s="27"/>
      <c r="S54" s="72"/>
      <c r="T54" s="27"/>
      <c r="V54" s="12" t="s">
        <v>28</v>
      </c>
      <c r="W54" s="48" t="e">
        <f>GETPIVOTDATA("Days of Therapy",$AW$2)/W52*1000</f>
        <v>#DIV/0!</v>
      </c>
      <c r="Y54" s="46" t="s">
        <v>179</v>
      </c>
      <c r="Z54" s="52">
        <f>IFERROR(GETPIVOTDATA("Diagnosis",$Y$2,"Diagnosis","Urinary tract infection (without catheter)")/W52*1000,0)</f>
        <v>0</v>
      </c>
    </row>
    <row r="55" spans="1:26" ht="15" customHeight="1" x14ac:dyDescent="0.2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8"/>
      <c r="M55" s="28"/>
      <c r="N55" s="27"/>
      <c r="O55" s="27"/>
      <c r="P55" s="28"/>
      <c r="Q55" s="27"/>
      <c r="R55" s="27"/>
      <c r="S55" s="72"/>
      <c r="T55" s="27"/>
      <c r="V55" s="12" t="s">
        <v>195</v>
      </c>
      <c r="W55" s="49">
        <f>IFERROR(GETPIVOTDATA("SBAR Usage and Completeness",$BF$2,"SBAR Usage and Completeness","SBAR used and complete")/GETPIVOTDATA("SBAR Usage and Completeness",$BF$2),0)</f>
        <v>0</v>
      </c>
      <c r="Y55" s="46" t="s">
        <v>181</v>
      </c>
      <c r="Z55" s="52">
        <f>IFERROR(GETPIVOTDATA("Diagnosis",$Y$2,"Diagnosis","Urinary tract infection (with catheter)")/W52*1000,0)</f>
        <v>0</v>
      </c>
    </row>
    <row r="56" spans="1:26" ht="15" customHeight="1" x14ac:dyDescent="0.2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8"/>
      <c r="M56" s="28"/>
      <c r="N56" s="27"/>
      <c r="O56" s="27"/>
      <c r="P56" s="28"/>
      <c r="Q56" s="27"/>
      <c r="R56" s="27"/>
      <c r="S56" s="72"/>
      <c r="T56" s="27"/>
      <c r="V56" s="50" t="s">
        <v>30</v>
      </c>
      <c r="W56" s="51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</v>
      </c>
      <c r="Y56" s="38" t="s">
        <v>66</v>
      </c>
      <c r="Z56" s="47">
        <f>SUMIF(Z57:Z62,"&gt;0")</f>
        <v>0</v>
      </c>
    </row>
    <row r="57" spans="1:26" ht="15" customHeight="1" x14ac:dyDescent="0.2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8"/>
      <c r="M57" s="28"/>
      <c r="N57" s="27"/>
      <c r="O57" s="27"/>
      <c r="P57" s="28"/>
      <c r="Q57" s="27"/>
      <c r="R57" s="27"/>
      <c r="S57" s="72"/>
      <c r="T57" s="27"/>
      <c r="V57" s="12" t="s">
        <v>196</v>
      </c>
      <c r="W57" s="49">
        <f>IFERROR(GETPIVOTDATA("SBAR Usage and Completeness",$BF$2,"SBAR Usage and Completeness","SBAR used but incomplete")/GETPIVOTDATA("SBAR Usage and Completeness",$BF$2),0)</f>
        <v>0</v>
      </c>
      <c r="Y57" s="46" t="s">
        <v>25</v>
      </c>
      <c r="Z57" s="52">
        <f>IFERROR(GETPIVOTDATA("Diagnosis",$Y$2,"Diagnosis","pneumonia")/W52*1000,0)</f>
        <v>0</v>
      </c>
    </row>
    <row r="58" spans="1:26" ht="15" customHeight="1" x14ac:dyDescent="0.2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8"/>
      <c r="M58" s="28"/>
      <c r="N58" s="27"/>
      <c r="O58" s="27"/>
      <c r="P58" s="28"/>
      <c r="Q58" s="27"/>
      <c r="R58" s="27"/>
      <c r="S58" s="72"/>
      <c r="T58" s="27"/>
      <c r="V58" s="12" t="s">
        <v>197</v>
      </c>
      <c r="W58" s="49">
        <f>IFERROR(GETPIVOTDATA("SBAR Usage and Completeness",$BF$2,"SBAR Usage and Completeness","SBAR not used")/GETPIVOTDATA("SBAR Usage and Completeness",$BF$2),0)</f>
        <v>0</v>
      </c>
      <c r="Y58" s="46" t="s">
        <v>178</v>
      </c>
      <c r="Z58" s="52">
        <f>IFERROR(GETPIVOTDATA("Diagnosis",$Y$2,"Diagnosis","influenza-like illness")/W52*1000,0)</f>
        <v>0</v>
      </c>
    </row>
    <row r="59" spans="1:26" ht="15" customHeight="1" x14ac:dyDescent="0.2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8"/>
      <c r="M59" s="28"/>
      <c r="N59" s="27"/>
      <c r="O59" s="27"/>
      <c r="P59" s="28"/>
      <c r="Q59" s="27"/>
      <c r="R59" s="27"/>
      <c r="S59" s="72"/>
      <c r="T59" s="27"/>
      <c r="V59" s="12" t="s">
        <v>308</v>
      </c>
      <c r="W59" s="48">
        <f>IFERROR(GETPIVOTDATA("Microbiology Test Sent",$AT$2,"Microbiology Test Sent","Urinalysis and reflex culture and sensitivities")/W52*1000,0)</f>
        <v>0</v>
      </c>
      <c r="Y59" s="46" t="s">
        <v>297</v>
      </c>
      <c r="Z59" s="52">
        <f>IFERROR(GETPIVOTDATA("Diagnosis",$Y$2,"Diagnosis","acute bronchitis or tracheobronchitis")/W52*1000,0)</f>
        <v>0</v>
      </c>
    </row>
    <row r="60" spans="1:26" ht="15" customHeight="1" x14ac:dyDescent="0.2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8"/>
      <c r="M60" s="28"/>
      <c r="N60" s="27"/>
      <c r="O60" s="27"/>
      <c r="P60" s="28"/>
      <c r="Q60" s="27"/>
      <c r="R60" s="27"/>
      <c r="S60" s="72"/>
      <c r="T60" s="27"/>
      <c r="V60" s="12"/>
      <c r="W60" s="11"/>
      <c r="Y60" s="46" t="s">
        <v>294</v>
      </c>
      <c r="Z60" s="52">
        <f>IFERROR(GETPIVOTDATA("Diagnosis",$Y$2,"Diagnosis","copd exacerbation")/W52*1000,0)</f>
        <v>0</v>
      </c>
    </row>
    <row r="61" spans="1:26" ht="15" customHeight="1" x14ac:dyDescent="0.25">
      <c r="A61" s="27"/>
      <c r="B61" s="27"/>
      <c r="C61" s="27"/>
      <c r="D61" s="27"/>
      <c r="E61" s="27"/>
      <c r="F61" s="28"/>
      <c r="G61" s="28"/>
      <c r="H61" s="27"/>
      <c r="I61" s="27"/>
      <c r="J61" s="27"/>
      <c r="K61" s="27"/>
      <c r="L61" s="28"/>
      <c r="M61" s="28"/>
      <c r="N61" s="27"/>
      <c r="O61" s="27"/>
      <c r="P61" s="28"/>
      <c r="Q61" s="27"/>
      <c r="R61" s="27"/>
      <c r="S61" s="72"/>
      <c r="T61" s="27"/>
      <c r="Y61" s="46" t="s">
        <v>296</v>
      </c>
      <c r="Z61" s="52">
        <f>IFERROR(GETPIVOTDATA("Diagnosis",$Y$2,"Diagnosis","common cold syndrome")/W52*1000,0)</f>
        <v>0</v>
      </c>
    </row>
    <row r="62" spans="1:26" ht="15" customHeight="1" x14ac:dyDescent="0.25">
      <c r="A62" s="27"/>
      <c r="B62" s="27"/>
      <c r="C62" s="27"/>
      <c r="D62" s="27"/>
      <c r="E62" s="27"/>
      <c r="F62" s="28"/>
      <c r="G62" s="28"/>
      <c r="H62" s="27"/>
      <c r="I62" s="27"/>
      <c r="J62" s="27"/>
      <c r="K62" s="27"/>
      <c r="L62" s="28"/>
      <c r="M62" s="28"/>
      <c r="N62" s="27"/>
      <c r="O62" s="27"/>
      <c r="P62" s="28"/>
      <c r="Q62" s="27"/>
      <c r="R62" s="27"/>
      <c r="S62" s="72"/>
      <c r="T62" s="27"/>
      <c r="Y62" s="46" t="s">
        <v>295</v>
      </c>
      <c r="Z62" s="52">
        <f>IFERROR(GETPIVOTDATA("Diagnosis",$Y$2,"Diagnosis","pharyngitis")/W52*1000,0)</f>
        <v>0</v>
      </c>
    </row>
    <row r="63" spans="1:26" ht="15" customHeight="1" x14ac:dyDescent="0.25">
      <c r="A63" s="27"/>
      <c r="B63" s="27"/>
      <c r="C63" s="27"/>
      <c r="D63" s="27"/>
      <c r="E63" s="27"/>
      <c r="F63" s="28"/>
      <c r="G63" s="28"/>
      <c r="H63" s="27"/>
      <c r="I63" s="27"/>
      <c r="J63" s="27"/>
      <c r="K63" s="27"/>
      <c r="L63" s="28"/>
      <c r="M63" s="28"/>
      <c r="N63" s="27"/>
      <c r="O63" s="27"/>
      <c r="P63" s="28"/>
      <c r="Q63" s="27"/>
      <c r="R63" s="27"/>
      <c r="S63" s="72"/>
      <c r="T63" s="27"/>
      <c r="Y63" s="37" t="s">
        <v>62</v>
      </c>
      <c r="Z63" s="47">
        <f>IFERROR(GETPIVOTDATA("Diagnosis",$Y$2,"Diagnosis","cellulitis, soft tissue, or wound infection")/W52*1000,0)</f>
        <v>0</v>
      </c>
    </row>
    <row r="64" spans="1:26" ht="15" customHeight="1" x14ac:dyDescent="0.25">
      <c r="A64" s="27"/>
      <c r="B64" s="27"/>
      <c r="C64" s="27"/>
      <c r="D64" s="27"/>
      <c r="E64" s="27"/>
      <c r="F64" s="28"/>
      <c r="G64" s="28"/>
      <c r="H64" s="27"/>
      <c r="I64" s="27"/>
      <c r="J64" s="27"/>
      <c r="K64" s="27"/>
      <c r="L64" s="28"/>
      <c r="M64" s="28"/>
      <c r="N64" s="27"/>
      <c r="O64" s="27"/>
      <c r="P64" s="28"/>
      <c r="Q64" s="27"/>
      <c r="R64" s="27"/>
      <c r="S64" s="72"/>
      <c r="T64" s="27"/>
      <c r="Y64" s="38" t="s">
        <v>298</v>
      </c>
      <c r="Z64" s="47">
        <f>SUMIF(Z65:Z66,"&gt;0")</f>
        <v>0</v>
      </c>
    </row>
    <row r="65" spans="1:26" ht="15" customHeight="1" x14ac:dyDescent="0.25">
      <c r="A65" s="27"/>
      <c r="B65" s="27"/>
      <c r="C65" s="27"/>
      <c r="D65" s="27"/>
      <c r="E65" s="27"/>
      <c r="F65" s="28"/>
      <c r="G65" s="28"/>
      <c r="H65" s="27"/>
      <c r="I65" s="27"/>
      <c r="J65" s="27"/>
      <c r="K65" s="27"/>
      <c r="L65" s="28"/>
      <c r="M65" s="28"/>
      <c r="N65" s="27"/>
      <c r="O65" s="27"/>
      <c r="P65" s="28"/>
      <c r="Q65" s="27"/>
      <c r="R65" s="27"/>
      <c r="S65" s="72"/>
      <c r="T65" s="27"/>
      <c r="Y65" s="46" t="s">
        <v>56</v>
      </c>
      <c r="Z65" s="52">
        <f>IFERROR(GETPIVOTDATA("Diagnosis",$Y$2,"Diagnosis","gastroenteritis")/W52*1000,0)</f>
        <v>0</v>
      </c>
    </row>
    <row r="66" spans="1:26" ht="15" customHeight="1" x14ac:dyDescent="0.25">
      <c r="A66" s="27"/>
      <c r="B66" s="27"/>
      <c r="C66" s="27"/>
      <c r="D66" s="27"/>
      <c r="E66" s="27"/>
      <c r="F66" s="28"/>
      <c r="G66" s="28"/>
      <c r="H66" s="27"/>
      <c r="I66" s="27"/>
      <c r="J66" s="27"/>
      <c r="K66" s="27"/>
      <c r="L66" s="28"/>
      <c r="M66" s="28"/>
      <c r="N66" s="27"/>
      <c r="O66" s="27"/>
      <c r="P66" s="28"/>
      <c r="Q66" s="27"/>
      <c r="R66" s="27"/>
      <c r="S66" s="72"/>
      <c r="T66" s="27"/>
      <c r="Y66" s="46" t="s">
        <v>77</v>
      </c>
      <c r="Z66" s="52">
        <f>IFERROR(GETPIVOTDATA("Diagnosis",$Y$2,"Diagnosis","norovirus gastroenteritis")/W52*1000,0)</f>
        <v>0</v>
      </c>
    </row>
    <row r="67" spans="1:26" ht="15" customHeight="1" x14ac:dyDescent="0.25">
      <c r="A67" s="27"/>
      <c r="B67" s="27"/>
      <c r="C67" s="27"/>
      <c r="D67" s="27"/>
      <c r="E67" s="27"/>
      <c r="F67" s="28"/>
      <c r="G67" s="28"/>
      <c r="H67" s="27"/>
      <c r="I67" s="27"/>
      <c r="J67" s="27"/>
      <c r="K67" s="27"/>
      <c r="L67" s="28"/>
      <c r="M67" s="28"/>
      <c r="N67" s="27"/>
      <c r="O67" s="27"/>
      <c r="P67" s="28"/>
      <c r="Q67" s="27"/>
      <c r="R67" s="27"/>
      <c r="S67" s="72"/>
      <c r="T67" s="27"/>
      <c r="Y67" s="83" t="s">
        <v>304</v>
      </c>
      <c r="Z67" s="48">
        <f>IFERROR(GETPIVOTDATA("Diagnosis",$Y$2,"Diagnosis","Clostridium difficile infection")/W52*10000,0)</f>
        <v>0</v>
      </c>
    </row>
    <row r="68" spans="1:26" ht="15" customHeight="1" x14ac:dyDescent="0.25">
      <c r="A68" s="27"/>
      <c r="B68" s="27"/>
      <c r="C68" s="27"/>
      <c r="D68" s="27"/>
      <c r="E68" s="27"/>
      <c r="F68" s="28"/>
      <c r="G68" s="28"/>
      <c r="H68" s="27"/>
      <c r="I68" s="27"/>
      <c r="J68" s="27"/>
      <c r="K68" s="27"/>
      <c r="L68" s="28"/>
      <c r="M68" s="28"/>
      <c r="N68" s="27"/>
      <c r="O68" s="27"/>
      <c r="P68" s="28"/>
      <c r="Q68" s="27"/>
      <c r="R68" s="27"/>
      <c r="S68" s="72"/>
      <c r="T68" s="27"/>
      <c r="Y68" s="1" t="s">
        <v>303</v>
      </c>
    </row>
    <row r="69" spans="1:26" ht="15" customHeight="1" x14ac:dyDescent="0.25">
      <c r="A69" s="27"/>
      <c r="B69" s="27"/>
      <c r="C69" s="27"/>
      <c r="D69" s="27"/>
      <c r="E69" s="27"/>
      <c r="F69" s="28"/>
      <c r="G69" s="28"/>
      <c r="H69" s="27"/>
      <c r="I69" s="27"/>
      <c r="J69" s="27"/>
      <c r="K69" s="27"/>
      <c r="L69" s="28"/>
      <c r="M69" s="28"/>
      <c r="N69" s="27"/>
      <c r="O69" s="27"/>
      <c r="P69" s="28"/>
      <c r="Q69" s="27"/>
      <c r="R69" s="27"/>
      <c r="S69" s="72"/>
      <c r="T69" s="27"/>
    </row>
    <row r="70" spans="1:26" ht="15" customHeight="1" x14ac:dyDescent="0.25">
      <c r="A70" s="27"/>
      <c r="B70" s="27"/>
      <c r="C70" s="27"/>
      <c r="D70" s="27"/>
      <c r="E70" s="27"/>
      <c r="F70" s="28"/>
      <c r="G70" s="28"/>
      <c r="H70" s="27"/>
      <c r="I70" s="27"/>
      <c r="J70" s="27"/>
      <c r="K70" s="27"/>
      <c r="L70" s="28"/>
      <c r="M70" s="28"/>
      <c r="N70" s="27"/>
      <c r="O70" s="27"/>
      <c r="P70" s="28"/>
      <c r="Q70" s="27"/>
      <c r="R70" s="27"/>
      <c r="S70" s="72"/>
      <c r="T70" s="27"/>
    </row>
    <row r="71" spans="1:26" ht="15" customHeight="1" x14ac:dyDescent="0.25">
      <c r="A71" s="27"/>
      <c r="B71" s="27"/>
      <c r="C71" s="27"/>
      <c r="D71" s="27"/>
      <c r="E71" s="27"/>
      <c r="F71" s="28"/>
      <c r="G71" s="28"/>
      <c r="H71" s="27"/>
      <c r="I71" s="27"/>
      <c r="J71" s="27"/>
      <c r="K71" s="27"/>
      <c r="L71" s="28"/>
      <c r="M71" s="28"/>
      <c r="N71" s="27"/>
      <c r="O71" s="27"/>
      <c r="P71" s="28"/>
      <c r="Q71" s="27"/>
      <c r="R71" s="27"/>
      <c r="S71" s="72"/>
      <c r="T71" s="27"/>
    </row>
    <row r="72" spans="1:26" ht="15" customHeight="1" x14ac:dyDescent="0.25">
      <c r="A72" s="27"/>
      <c r="B72" s="27"/>
      <c r="C72" s="27"/>
      <c r="D72" s="27"/>
      <c r="E72" s="27"/>
      <c r="F72" s="28"/>
      <c r="G72" s="28"/>
      <c r="H72" s="27"/>
      <c r="I72" s="27"/>
      <c r="J72" s="27"/>
      <c r="K72" s="27"/>
      <c r="L72" s="28"/>
      <c r="M72" s="28"/>
      <c r="N72" s="27"/>
      <c r="O72" s="27"/>
      <c r="P72" s="28"/>
      <c r="Q72" s="27"/>
      <c r="R72" s="27"/>
      <c r="S72" s="72"/>
      <c r="T72" s="27"/>
    </row>
    <row r="73" spans="1:26" ht="15" customHeight="1" x14ac:dyDescent="0.25">
      <c r="A73" s="27"/>
      <c r="B73" s="27"/>
      <c r="C73" s="27"/>
      <c r="D73" s="27"/>
      <c r="E73" s="27"/>
      <c r="F73" s="28"/>
      <c r="G73" s="28"/>
      <c r="H73" s="27"/>
      <c r="I73" s="27"/>
      <c r="J73" s="27"/>
      <c r="K73" s="27"/>
      <c r="L73" s="28"/>
      <c r="M73" s="28"/>
      <c r="N73" s="27"/>
      <c r="O73" s="27"/>
      <c r="P73" s="28"/>
      <c r="Q73" s="27"/>
      <c r="R73" s="27"/>
      <c r="S73" s="72"/>
      <c r="T73" s="27"/>
    </row>
    <row r="74" spans="1:26" ht="15" customHeight="1" x14ac:dyDescent="0.25">
      <c r="A74" s="27"/>
      <c r="B74" s="27"/>
      <c r="C74" s="27"/>
      <c r="D74" s="27"/>
      <c r="E74" s="27"/>
      <c r="F74" s="28"/>
      <c r="G74" s="28"/>
      <c r="H74" s="27"/>
      <c r="I74" s="27"/>
      <c r="J74" s="27"/>
      <c r="K74" s="27"/>
      <c r="L74" s="28"/>
      <c r="M74" s="28"/>
      <c r="N74" s="27"/>
      <c r="O74" s="27"/>
      <c r="P74" s="28"/>
      <c r="Q74" s="27"/>
      <c r="R74" s="27"/>
      <c r="S74" s="72"/>
      <c r="T74" s="27"/>
      <c r="Z74"/>
    </row>
    <row r="75" spans="1:26" ht="15" customHeight="1" x14ac:dyDescent="0.25">
      <c r="A75" s="27"/>
      <c r="B75" s="27"/>
      <c r="C75" s="27"/>
      <c r="D75" s="27"/>
      <c r="E75" s="27"/>
      <c r="F75" s="28"/>
      <c r="G75" s="28"/>
      <c r="H75" s="27"/>
      <c r="I75" s="27"/>
      <c r="J75" s="27"/>
      <c r="K75" s="27"/>
      <c r="L75" s="28"/>
      <c r="M75" s="28"/>
      <c r="N75" s="27"/>
      <c r="O75" s="27"/>
      <c r="P75" s="28"/>
      <c r="Q75" s="27"/>
      <c r="R75" s="27"/>
      <c r="S75" s="72"/>
      <c r="T75" s="27"/>
      <c r="Z75"/>
    </row>
    <row r="76" spans="1:26" ht="15" customHeight="1" x14ac:dyDescent="0.25">
      <c r="A76" s="27"/>
      <c r="B76" s="27"/>
      <c r="C76" s="27"/>
      <c r="D76" s="27"/>
      <c r="E76" s="27"/>
      <c r="F76" s="28"/>
      <c r="G76" s="28"/>
      <c r="H76" s="27"/>
      <c r="I76" s="27"/>
      <c r="J76" s="27"/>
      <c r="K76" s="27"/>
      <c r="L76" s="28"/>
      <c r="M76" s="28"/>
      <c r="N76" s="27"/>
      <c r="O76" s="27"/>
      <c r="P76" s="28"/>
      <c r="Q76" s="27"/>
      <c r="R76" s="27"/>
      <c r="S76" s="72"/>
      <c r="T76" s="27"/>
      <c r="Z76"/>
    </row>
    <row r="77" spans="1:26" ht="15" customHeight="1" x14ac:dyDescent="0.25">
      <c r="A77" s="27"/>
      <c r="B77" s="27"/>
      <c r="C77" s="27"/>
      <c r="D77" s="27"/>
      <c r="E77" s="27"/>
      <c r="F77" s="28"/>
      <c r="G77" s="28"/>
      <c r="H77" s="27"/>
      <c r="I77" s="27"/>
      <c r="J77" s="27"/>
      <c r="K77" s="27"/>
      <c r="L77" s="28"/>
      <c r="M77" s="28"/>
      <c r="N77" s="27"/>
      <c r="O77" s="27"/>
      <c r="P77" s="28"/>
      <c r="Q77" s="27"/>
      <c r="R77" s="27"/>
      <c r="S77" s="72"/>
      <c r="T77" s="27"/>
      <c r="X77"/>
      <c r="Z77"/>
    </row>
    <row r="78" spans="1:26" ht="15" customHeight="1" x14ac:dyDescent="0.25">
      <c r="A78" s="27"/>
      <c r="B78" s="27"/>
      <c r="C78" s="27"/>
      <c r="D78" s="27"/>
      <c r="E78" s="27"/>
      <c r="F78" s="28"/>
      <c r="G78" s="28"/>
      <c r="H78" s="27"/>
      <c r="I78" s="27"/>
      <c r="J78" s="27"/>
      <c r="K78" s="27"/>
      <c r="L78" s="28"/>
      <c r="M78" s="28"/>
      <c r="N78" s="27"/>
      <c r="O78" s="27"/>
      <c r="P78" s="28"/>
      <c r="Q78" s="27"/>
      <c r="R78" s="27"/>
      <c r="S78" s="72"/>
      <c r="T78" s="27"/>
      <c r="Z78"/>
    </row>
    <row r="79" spans="1:26" ht="15" customHeight="1" x14ac:dyDescent="0.25">
      <c r="A79" s="27"/>
      <c r="B79" s="27"/>
      <c r="C79" s="27"/>
      <c r="D79" s="27"/>
      <c r="E79" s="27"/>
      <c r="F79" s="28"/>
      <c r="G79" s="28"/>
      <c r="H79" s="27"/>
      <c r="I79" s="27"/>
      <c r="J79" s="27"/>
      <c r="K79" s="27"/>
      <c r="L79" s="28"/>
      <c r="M79" s="28"/>
      <c r="N79" s="27"/>
      <c r="O79" s="27"/>
      <c r="P79" s="28"/>
      <c r="Q79" s="27"/>
      <c r="R79" s="27"/>
      <c r="S79" s="72"/>
      <c r="T79" s="27"/>
      <c r="Y79"/>
      <c r="Z79"/>
    </row>
    <row r="80" spans="1:26" ht="15" customHeight="1" x14ac:dyDescent="0.25">
      <c r="A80" s="27"/>
      <c r="B80" s="27"/>
      <c r="C80" s="27"/>
      <c r="D80" s="27"/>
      <c r="E80" s="27"/>
      <c r="F80" s="28"/>
      <c r="G80" s="28"/>
      <c r="H80" s="27"/>
      <c r="I80" s="27"/>
      <c r="J80" s="27"/>
      <c r="K80" s="27"/>
      <c r="L80" s="28"/>
      <c r="M80" s="28"/>
      <c r="N80" s="27"/>
      <c r="O80" s="27"/>
      <c r="P80" s="28"/>
      <c r="Q80" s="27"/>
      <c r="R80" s="27"/>
      <c r="S80" s="72"/>
      <c r="T80" s="27"/>
    </row>
    <row r="81" spans="1:20" ht="15" customHeight="1" x14ac:dyDescent="0.25">
      <c r="A81" s="27"/>
      <c r="B81" s="27"/>
      <c r="C81" s="27"/>
      <c r="D81" s="27"/>
      <c r="E81" s="27"/>
      <c r="F81" s="28"/>
      <c r="G81" s="28"/>
      <c r="H81" s="27"/>
      <c r="I81" s="27"/>
      <c r="J81" s="27"/>
      <c r="K81" s="27"/>
      <c r="L81" s="28"/>
      <c r="M81" s="28"/>
      <c r="N81" s="27"/>
      <c r="O81" s="27"/>
      <c r="P81" s="28"/>
      <c r="Q81" s="27"/>
      <c r="R81" s="27"/>
      <c r="S81" s="72"/>
      <c r="T81" s="27"/>
    </row>
    <row r="82" spans="1:20" ht="15" customHeight="1" x14ac:dyDescent="0.25">
      <c r="A82" s="27"/>
      <c r="B82" s="27"/>
      <c r="C82" s="27"/>
      <c r="D82" s="27"/>
      <c r="E82" s="27"/>
      <c r="F82" s="28"/>
      <c r="G82" s="28"/>
      <c r="H82" s="27"/>
      <c r="I82" s="27"/>
      <c r="J82" s="27"/>
      <c r="K82" s="27"/>
      <c r="L82" s="28"/>
      <c r="M82" s="28"/>
      <c r="N82" s="27"/>
      <c r="O82" s="27"/>
      <c r="P82" s="28"/>
      <c r="Q82" s="27"/>
      <c r="R82" s="27"/>
      <c r="S82" s="72"/>
      <c r="T82" s="27"/>
    </row>
    <row r="83" spans="1:20" ht="15" customHeight="1" x14ac:dyDescent="0.25">
      <c r="A83" s="27"/>
      <c r="B83" s="27"/>
      <c r="C83" s="27"/>
      <c r="D83" s="27"/>
      <c r="E83" s="27"/>
      <c r="F83" s="28"/>
      <c r="G83" s="28"/>
      <c r="H83" s="27"/>
      <c r="I83" s="27"/>
      <c r="J83" s="27"/>
      <c r="K83" s="27"/>
      <c r="L83" s="28"/>
      <c r="M83" s="28"/>
      <c r="N83" s="27"/>
      <c r="O83" s="27"/>
      <c r="P83" s="28"/>
      <c r="Q83" s="27"/>
      <c r="R83" s="27"/>
      <c r="S83" s="72"/>
      <c r="T83" s="27"/>
    </row>
    <row r="84" spans="1:20" ht="15" customHeight="1" x14ac:dyDescent="0.25">
      <c r="A84" s="27"/>
      <c r="B84" s="27"/>
      <c r="C84" s="27"/>
      <c r="D84" s="27"/>
      <c r="E84" s="27"/>
      <c r="F84" s="28"/>
      <c r="G84" s="28"/>
      <c r="H84" s="27"/>
      <c r="I84" s="27"/>
      <c r="J84" s="27"/>
      <c r="K84" s="27"/>
      <c r="L84" s="28"/>
      <c r="M84" s="28"/>
      <c r="N84" s="27"/>
      <c r="O84" s="27"/>
      <c r="P84" s="28"/>
      <c r="Q84" s="27"/>
      <c r="R84" s="27"/>
      <c r="S84" s="72"/>
      <c r="T84" s="27"/>
    </row>
    <row r="85" spans="1:20" ht="15" customHeight="1" x14ac:dyDescent="0.25">
      <c r="A85" s="27"/>
      <c r="B85" s="27"/>
      <c r="C85" s="27"/>
      <c r="D85" s="27"/>
      <c r="E85" s="27"/>
      <c r="F85" s="28"/>
      <c r="G85" s="28"/>
      <c r="H85" s="27"/>
      <c r="I85" s="27"/>
      <c r="J85" s="27"/>
      <c r="K85" s="27"/>
      <c r="L85" s="28"/>
      <c r="M85" s="28"/>
      <c r="N85" s="27"/>
      <c r="O85" s="27"/>
      <c r="P85" s="28"/>
      <c r="Q85" s="27"/>
      <c r="R85" s="27"/>
      <c r="S85" s="72"/>
      <c r="T85" s="27"/>
    </row>
    <row r="86" spans="1:20" ht="15" customHeight="1" x14ac:dyDescent="0.25">
      <c r="A86" s="27"/>
      <c r="B86" s="27"/>
      <c r="C86" s="27"/>
      <c r="D86" s="27"/>
      <c r="E86" s="27"/>
      <c r="F86" s="28"/>
      <c r="G86" s="28"/>
      <c r="H86" s="27"/>
      <c r="I86" s="27"/>
      <c r="J86" s="27"/>
      <c r="K86" s="27"/>
      <c r="L86" s="28"/>
      <c r="M86" s="28"/>
      <c r="N86" s="27"/>
      <c r="O86" s="27"/>
      <c r="P86" s="28"/>
      <c r="Q86" s="27"/>
      <c r="R86" s="27"/>
      <c r="S86" s="72"/>
      <c r="T86" s="27"/>
    </row>
    <row r="87" spans="1:20" ht="15" customHeight="1" x14ac:dyDescent="0.25">
      <c r="A87" s="27"/>
      <c r="B87" s="27"/>
      <c r="C87" s="27"/>
      <c r="D87" s="27"/>
      <c r="E87" s="27"/>
      <c r="F87" s="28"/>
      <c r="G87" s="28"/>
      <c r="H87" s="27"/>
      <c r="I87" s="27"/>
      <c r="J87" s="27"/>
      <c r="K87" s="27"/>
      <c r="L87" s="28"/>
      <c r="M87" s="28"/>
      <c r="N87" s="27"/>
      <c r="O87" s="27"/>
      <c r="P87" s="28"/>
      <c r="Q87" s="27"/>
      <c r="R87" s="27"/>
      <c r="S87" s="72"/>
      <c r="T87" s="27"/>
    </row>
    <row r="88" spans="1:20" ht="15" customHeight="1" x14ac:dyDescent="0.25">
      <c r="A88" s="27"/>
      <c r="B88" s="27"/>
      <c r="C88" s="27"/>
      <c r="D88" s="27"/>
      <c r="E88" s="27"/>
      <c r="F88" s="28"/>
      <c r="G88" s="28"/>
      <c r="H88" s="27"/>
      <c r="I88" s="27"/>
      <c r="J88" s="27"/>
      <c r="K88" s="27"/>
      <c r="L88" s="28"/>
      <c r="M88" s="28"/>
      <c r="N88" s="27"/>
      <c r="O88" s="27"/>
      <c r="P88" s="28"/>
      <c r="Q88" s="27"/>
      <c r="R88" s="27"/>
      <c r="S88" s="72"/>
      <c r="T88" s="27"/>
    </row>
    <row r="89" spans="1:20" ht="15" customHeight="1" x14ac:dyDescent="0.25">
      <c r="A89" s="27"/>
      <c r="B89" s="27"/>
      <c r="C89" s="27"/>
      <c r="D89" s="27"/>
      <c r="E89" s="27"/>
      <c r="F89" s="28"/>
      <c r="G89" s="28"/>
      <c r="H89" s="27"/>
      <c r="I89" s="27"/>
      <c r="J89" s="27"/>
      <c r="K89" s="27"/>
      <c r="L89" s="28"/>
      <c r="M89" s="28"/>
      <c r="N89" s="27"/>
      <c r="O89" s="27"/>
      <c r="P89" s="28"/>
      <c r="Q89" s="27"/>
      <c r="R89" s="27"/>
      <c r="S89" s="72"/>
      <c r="T89" s="27"/>
    </row>
    <row r="90" spans="1:20" ht="15" customHeight="1" x14ac:dyDescent="0.25">
      <c r="A90" s="27"/>
      <c r="B90" s="27"/>
      <c r="C90" s="27"/>
      <c r="D90" s="27"/>
      <c r="E90" s="27"/>
      <c r="F90" s="28"/>
      <c r="G90" s="28"/>
      <c r="H90" s="27"/>
      <c r="I90" s="27"/>
      <c r="J90" s="27"/>
      <c r="K90" s="27"/>
      <c r="L90" s="28"/>
      <c r="M90" s="28"/>
      <c r="N90" s="27"/>
      <c r="O90" s="27"/>
      <c r="P90" s="28"/>
      <c r="Q90" s="27"/>
      <c r="R90" s="27"/>
      <c r="S90" s="72"/>
      <c r="T90" s="27"/>
    </row>
    <row r="91" spans="1:20" ht="15" customHeight="1" x14ac:dyDescent="0.25">
      <c r="A91" s="27"/>
      <c r="B91" s="27"/>
      <c r="C91" s="27"/>
      <c r="D91" s="27"/>
      <c r="E91" s="27"/>
      <c r="F91" s="28"/>
      <c r="G91" s="28"/>
      <c r="H91" s="27"/>
      <c r="I91" s="27"/>
      <c r="J91" s="27"/>
      <c r="K91" s="27"/>
      <c r="L91" s="28"/>
      <c r="M91" s="28"/>
      <c r="N91" s="27"/>
      <c r="O91" s="27"/>
      <c r="P91" s="28"/>
      <c r="Q91" s="27"/>
      <c r="R91" s="27"/>
      <c r="S91" s="72"/>
      <c r="T91" s="27"/>
    </row>
    <row r="92" spans="1:20" ht="15" customHeight="1" x14ac:dyDescent="0.25">
      <c r="A92" s="27"/>
      <c r="B92" s="27"/>
      <c r="C92" s="27"/>
      <c r="D92" s="27"/>
      <c r="E92" s="27"/>
      <c r="F92" s="28"/>
      <c r="G92" s="28"/>
      <c r="H92" s="27"/>
      <c r="I92" s="27"/>
      <c r="J92" s="27"/>
      <c r="K92" s="27"/>
      <c r="L92" s="28"/>
      <c r="M92" s="28"/>
      <c r="N92" s="27"/>
      <c r="O92" s="27"/>
      <c r="P92" s="28"/>
      <c r="Q92" s="27"/>
      <c r="R92" s="27"/>
      <c r="S92" s="72"/>
      <c r="T92" s="27"/>
    </row>
    <row r="93" spans="1:20" ht="15" customHeight="1" x14ac:dyDescent="0.25">
      <c r="A93" s="27"/>
      <c r="B93" s="27"/>
      <c r="C93" s="27"/>
      <c r="D93" s="27"/>
      <c r="E93" s="27"/>
      <c r="F93" s="28"/>
      <c r="G93" s="28"/>
      <c r="H93" s="27"/>
      <c r="I93" s="27"/>
      <c r="J93" s="27"/>
      <c r="K93" s="27"/>
      <c r="L93" s="28"/>
      <c r="M93" s="28"/>
      <c r="N93" s="27"/>
      <c r="O93" s="27"/>
      <c r="P93" s="28"/>
      <c r="Q93" s="27"/>
      <c r="R93" s="27"/>
      <c r="S93" s="72"/>
      <c r="T93" s="27"/>
    </row>
    <row r="94" spans="1:20" ht="15" customHeight="1" x14ac:dyDescent="0.25">
      <c r="A94" s="27"/>
      <c r="B94" s="27"/>
      <c r="C94" s="27"/>
      <c r="D94" s="27"/>
      <c r="E94" s="27"/>
      <c r="F94" s="28"/>
      <c r="G94" s="28"/>
      <c r="H94" s="27"/>
      <c r="I94" s="27"/>
      <c r="J94" s="27"/>
      <c r="K94" s="27"/>
      <c r="L94" s="28"/>
      <c r="M94" s="28"/>
      <c r="N94" s="27"/>
      <c r="O94" s="27"/>
      <c r="P94" s="28"/>
      <c r="Q94" s="27"/>
      <c r="R94" s="27"/>
      <c r="S94" s="72"/>
      <c r="T94" s="27"/>
    </row>
    <row r="95" spans="1:20" ht="15" customHeight="1" x14ac:dyDescent="0.25">
      <c r="A95" s="27"/>
      <c r="B95" s="27"/>
      <c r="C95" s="27"/>
      <c r="D95" s="27"/>
      <c r="E95" s="27"/>
      <c r="F95" s="28"/>
      <c r="G95" s="28"/>
      <c r="H95" s="27"/>
      <c r="I95" s="27"/>
      <c r="J95" s="27"/>
      <c r="K95" s="27"/>
      <c r="L95" s="28"/>
      <c r="M95" s="28"/>
      <c r="N95" s="27"/>
      <c r="O95" s="27"/>
      <c r="P95" s="28"/>
      <c r="Q95" s="27"/>
      <c r="R95" s="27"/>
      <c r="S95" s="72"/>
      <c r="T95" s="27"/>
    </row>
    <row r="96" spans="1:20" ht="15" customHeight="1" x14ac:dyDescent="0.25">
      <c r="A96" s="27"/>
      <c r="B96" s="27"/>
      <c r="C96" s="27"/>
      <c r="D96" s="27"/>
      <c r="E96" s="27"/>
      <c r="F96" s="28"/>
      <c r="G96" s="28"/>
      <c r="H96" s="27"/>
      <c r="I96" s="27"/>
      <c r="J96" s="27"/>
      <c r="K96" s="27"/>
      <c r="L96" s="28"/>
      <c r="M96" s="28"/>
      <c r="N96" s="27"/>
      <c r="O96" s="27"/>
      <c r="P96" s="28"/>
      <c r="Q96" s="27"/>
      <c r="R96" s="27"/>
      <c r="S96" s="72"/>
      <c r="T96" s="27"/>
    </row>
    <row r="97" spans="1:20" ht="15" customHeight="1" x14ac:dyDescent="0.25">
      <c r="A97" s="27"/>
      <c r="B97" s="27"/>
      <c r="C97" s="27"/>
      <c r="D97" s="27"/>
      <c r="E97" s="27"/>
      <c r="F97" s="28"/>
      <c r="G97" s="28"/>
      <c r="H97" s="27"/>
      <c r="I97" s="27"/>
      <c r="J97" s="27"/>
      <c r="K97" s="27"/>
      <c r="L97" s="28"/>
      <c r="M97" s="28"/>
      <c r="N97" s="27"/>
      <c r="O97" s="27"/>
      <c r="P97" s="28"/>
      <c r="Q97" s="27"/>
      <c r="R97" s="27"/>
      <c r="S97" s="72"/>
      <c r="T97" s="27"/>
    </row>
    <row r="98" spans="1:20" ht="15" customHeight="1" x14ac:dyDescent="0.25">
      <c r="A98" s="27"/>
      <c r="B98" s="27"/>
      <c r="C98" s="27"/>
      <c r="D98" s="27"/>
      <c r="E98" s="27"/>
      <c r="F98" s="28"/>
      <c r="G98" s="28"/>
      <c r="H98" s="27"/>
      <c r="I98" s="27"/>
      <c r="J98" s="27"/>
      <c r="K98" s="27"/>
      <c r="L98" s="28"/>
      <c r="M98" s="28"/>
      <c r="N98" s="27"/>
      <c r="O98" s="27"/>
      <c r="P98" s="28"/>
      <c r="Q98" s="27"/>
      <c r="R98" s="27"/>
      <c r="S98" s="72"/>
      <c r="T98" s="27"/>
    </row>
    <row r="99" spans="1:20" ht="15" customHeight="1" x14ac:dyDescent="0.25">
      <c r="A99" s="27"/>
      <c r="B99" s="27"/>
      <c r="C99" s="27"/>
      <c r="D99" s="27"/>
      <c r="E99" s="27"/>
      <c r="F99" s="28"/>
      <c r="G99" s="28"/>
      <c r="H99" s="27"/>
      <c r="I99" s="27"/>
      <c r="J99" s="27"/>
      <c r="K99" s="27"/>
      <c r="L99" s="28"/>
      <c r="M99" s="28"/>
      <c r="N99" s="27"/>
      <c r="O99" s="27"/>
      <c r="P99" s="28"/>
      <c r="Q99" s="27"/>
      <c r="R99" s="27"/>
      <c r="S99" s="72"/>
      <c r="T99" s="27"/>
    </row>
    <row r="100" spans="1:20" ht="15" customHeight="1" x14ac:dyDescent="0.25">
      <c r="A100" s="27"/>
      <c r="B100" s="27"/>
      <c r="C100" s="27"/>
      <c r="D100" s="27"/>
      <c r="E100" s="27"/>
      <c r="F100" s="28"/>
      <c r="G100" s="28"/>
      <c r="H100" s="27"/>
      <c r="I100" s="27"/>
      <c r="J100" s="27"/>
      <c r="K100" s="27"/>
      <c r="L100" s="28"/>
      <c r="M100" s="28"/>
      <c r="N100" s="27"/>
      <c r="O100" s="27"/>
      <c r="P100" s="28"/>
      <c r="Q100" s="27"/>
      <c r="R100" s="27"/>
      <c r="S100" s="72"/>
      <c r="T100" s="27"/>
    </row>
    <row r="101" spans="1:20" ht="15" customHeight="1" x14ac:dyDescent="0.25">
      <c r="A101" s="27"/>
      <c r="B101" s="27"/>
      <c r="C101" s="27"/>
      <c r="D101" s="27"/>
      <c r="E101" s="27"/>
      <c r="F101" s="28"/>
      <c r="G101" s="28"/>
      <c r="H101" s="27"/>
      <c r="I101" s="27"/>
      <c r="J101" s="27"/>
      <c r="K101" s="27"/>
      <c r="L101" s="28"/>
      <c r="M101" s="28"/>
      <c r="N101" s="27"/>
      <c r="O101" s="27"/>
      <c r="P101" s="28"/>
      <c r="Q101" s="27"/>
      <c r="R101" s="27"/>
      <c r="S101" s="72"/>
      <c r="T101" s="27"/>
    </row>
    <row r="102" spans="1:20" ht="15" customHeight="1" x14ac:dyDescent="0.25">
      <c r="A102" s="27"/>
      <c r="B102" s="27"/>
      <c r="C102" s="27"/>
      <c r="D102" s="27"/>
      <c r="E102" s="27"/>
      <c r="F102" s="28"/>
      <c r="G102" s="28"/>
      <c r="H102" s="27"/>
      <c r="I102" s="27"/>
      <c r="J102" s="27"/>
      <c r="K102" s="27"/>
      <c r="L102" s="28"/>
      <c r="M102" s="28"/>
      <c r="N102" s="27"/>
      <c r="O102" s="27"/>
      <c r="P102" s="28"/>
      <c r="Q102" s="27"/>
      <c r="R102" s="27"/>
      <c r="S102" s="72"/>
      <c r="T102" s="27"/>
    </row>
    <row r="103" spans="1:20" ht="15" customHeight="1" x14ac:dyDescent="0.25">
      <c r="A103" s="27"/>
      <c r="B103" s="27"/>
      <c r="C103" s="27"/>
      <c r="D103" s="27"/>
      <c r="E103" s="27"/>
      <c r="F103" s="28"/>
      <c r="G103" s="28"/>
      <c r="H103" s="27"/>
      <c r="I103" s="27"/>
      <c r="J103" s="27"/>
      <c r="K103" s="27"/>
      <c r="L103" s="28"/>
      <c r="M103" s="28"/>
      <c r="N103" s="27"/>
      <c r="O103" s="27"/>
      <c r="P103" s="28"/>
      <c r="Q103" s="27"/>
      <c r="R103" s="27"/>
      <c r="S103" s="72"/>
      <c r="T103" s="27"/>
    </row>
    <row r="104" spans="1:20" ht="15" customHeight="1" x14ac:dyDescent="0.25">
      <c r="A104" s="27"/>
      <c r="B104" s="27"/>
      <c r="C104" s="27"/>
      <c r="D104" s="27"/>
      <c r="E104" s="27"/>
      <c r="F104" s="28"/>
      <c r="G104" s="28"/>
      <c r="H104" s="27"/>
      <c r="I104" s="27"/>
      <c r="J104" s="27"/>
      <c r="K104" s="27"/>
      <c r="L104" s="28"/>
      <c r="M104" s="28"/>
      <c r="N104" s="27"/>
      <c r="O104" s="27"/>
      <c r="P104" s="28"/>
      <c r="Q104" s="27"/>
      <c r="R104" s="27"/>
      <c r="S104" s="72"/>
      <c r="T104" s="27"/>
    </row>
    <row r="105" spans="1:20" ht="15" customHeight="1" x14ac:dyDescent="0.25">
      <c r="A105" s="27"/>
      <c r="B105" s="27"/>
      <c r="C105" s="27"/>
      <c r="D105" s="27"/>
      <c r="E105" s="27"/>
      <c r="F105" s="28"/>
      <c r="G105" s="28"/>
      <c r="H105" s="27"/>
      <c r="I105" s="27"/>
      <c r="J105" s="27"/>
      <c r="K105" s="27"/>
      <c r="L105" s="28"/>
      <c r="M105" s="28"/>
      <c r="N105" s="27"/>
      <c r="O105" s="27"/>
      <c r="P105" s="28"/>
      <c r="Q105" s="27"/>
      <c r="R105" s="27"/>
      <c r="S105" s="72"/>
      <c r="T105" s="27"/>
    </row>
    <row r="106" spans="1:20" ht="15" customHeight="1" x14ac:dyDescent="0.25">
      <c r="A106" s="27"/>
      <c r="B106" s="27"/>
      <c r="C106" s="27"/>
      <c r="D106" s="27"/>
      <c r="E106" s="27"/>
      <c r="F106" s="28"/>
      <c r="G106" s="28"/>
      <c r="H106" s="27"/>
      <c r="I106" s="27"/>
      <c r="J106" s="27"/>
      <c r="K106" s="27"/>
      <c r="L106" s="28"/>
      <c r="M106" s="28"/>
      <c r="N106" s="27"/>
      <c r="O106" s="27"/>
      <c r="P106" s="28"/>
      <c r="Q106" s="27"/>
      <c r="R106" s="27"/>
      <c r="S106" s="72"/>
      <c r="T106" s="27"/>
    </row>
    <row r="107" spans="1:20" ht="15" customHeight="1" x14ac:dyDescent="0.25">
      <c r="A107" s="27"/>
      <c r="B107" s="27"/>
      <c r="C107" s="27"/>
      <c r="D107" s="27"/>
      <c r="E107" s="27"/>
      <c r="F107" s="28"/>
      <c r="G107" s="28"/>
      <c r="H107" s="27"/>
      <c r="I107" s="27"/>
      <c r="J107" s="27"/>
      <c r="K107" s="27"/>
      <c r="L107" s="28"/>
      <c r="M107" s="28"/>
      <c r="N107" s="27"/>
      <c r="O107" s="27"/>
      <c r="P107" s="28"/>
      <c r="Q107" s="27"/>
      <c r="R107" s="27"/>
      <c r="S107" s="72"/>
      <c r="T107" s="27"/>
    </row>
    <row r="108" spans="1:20" ht="15" customHeight="1" x14ac:dyDescent="0.25">
      <c r="A108" s="27"/>
      <c r="B108" s="27"/>
      <c r="C108" s="27"/>
      <c r="D108" s="27"/>
      <c r="E108" s="27"/>
      <c r="F108" s="28"/>
      <c r="G108" s="28"/>
      <c r="H108" s="27"/>
      <c r="I108" s="27"/>
      <c r="J108" s="27"/>
      <c r="K108" s="27"/>
      <c r="L108" s="28"/>
      <c r="M108" s="28"/>
      <c r="N108" s="27"/>
      <c r="O108" s="27"/>
      <c r="P108" s="28"/>
      <c r="Q108" s="27"/>
      <c r="R108" s="27"/>
      <c r="S108" s="72"/>
      <c r="T108" s="27"/>
    </row>
    <row r="109" spans="1:20" ht="15" customHeight="1" x14ac:dyDescent="0.25">
      <c r="A109" s="27"/>
      <c r="B109" s="27"/>
      <c r="C109" s="27"/>
      <c r="D109" s="27"/>
      <c r="E109" s="27"/>
      <c r="F109" s="28"/>
      <c r="G109" s="28"/>
      <c r="H109" s="27"/>
      <c r="I109" s="27"/>
      <c r="J109" s="27"/>
      <c r="K109" s="27"/>
      <c r="L109" s="28"/>
      <c r="M109" s="28"/>
      <c r="N109" s="27"/>
      <c r="O109" s="27"/>
      <c r="P109" s="28"/>
      <c r="Q109" s="27"/>
      <c r="R109" s="27"/>
      <c r="S109" s="72"/>
      <c r="T109" s="27"/>
    </row>
    <row r="110" spans="1:20" ht="15" customHeight="1" x14ac:dyDescent="0.25">
      <c r="A110" s="27"/>
      <c r="B110" s="27"/>
      <c r="C110" s="27"/>
      <c r="D110" s="27"/>
      <c r="E110" s="27"/>
      <c r="F110" s="28"/>
      <c r="G110" s="28"/>
      <c r="H110" s="27"/>
      <c r="I110" s="27"/>
      <c r="J110" s="27"/>
      <c r="K110" s="27"/>
      <c r="L110" s="28"/>
      <c r="M110" s="28"/>
      <c r="N110" s="27"/>
      <c r="O110" s="27"/>
      <c r="P110" s="28"/>
      <c r="Q110" s="27"/>
      <c r="R110" s="27"/>
      <c r="S110" s="72"/>
      <c r="T110" s="27"/>
    </row>
    <row r="111" spans="1:20" ht="15" customHeight="1" x14ac:dyDescent="0.25">
      <c r="A111" s="27"/>
      <c r="B111" s="27"/>
      <c r="C111" s="27"/>
      <c r="D111" s="27"/>
      <c r="E111" s="27"/>
      <c r="F111" s="28"/>
      <c r="G111" s="28"/>
      <c r="H111" s="27"/>
      <c r="I111" s="27"/>
      <c r="J111" s="27"/>
      <c r="K111" s="27"/>
      <c r="L111" s="28"/>
      <c r="M111" s="28"/>
      <c r="N111" s="27"/>
      <c r="O111" s="27"/>
      <c r="P111" s="28"/>
      <c r="Q111" s="27"/>
      <c r="R111" s="27"/>
      <c r="S111" s="72"/>
      <c r="T111" s="27"/>
    </row>
    <row r="112" spans="1:20" ht="15" customHeight="1" x14ac:dyDescent="0.25">
      <c r="A112" s="27"/>
      <c r="B112" s="27"/>
      <c r="C112" s="27"/>
      <c r="D112" s="27"/>
      <c r="E112" s="27"/>
      <c r="F112" s="28"/>
      <c r="G112" s="28"/>
      <c r="H112" s="27"/>
      <c r="I112" s="27"/>
      <c r="J112" s="27"/>
      <c r="K112" s="27"/>
      <c r="L112" s="28"/>
      <c r="M112" s="28"/>
      <c r="N112" s="27"/>
      <c r="O112" s="27"/>
      <c r="P112" s="28"/>
      <c r="Q112" s="27"/>
      <c r="R112" s="27"/>
      <c r="S112" s="72"/>
      <c r="T112" s="27"/>
    </row>
    <row r="113" spans="1:20" ht="15" customHeight="1" x14ac:dyDescent="0.25">
      <c r="A113" s="27"/>
      <c r="B113" s="27"/>
      <c r="C113" s="27"/>
      <c r="D113" s="27"/>
      <c r="E113" s="27"/>
      <c r="F113" s="28"/>
      <c r="G113" s="28"/>
      <c r="H113" s="27"/>
      <c r="I113" s="27"/>
      <c r="J113" s="27"/>
      <c r="K113" s="27"/>
      <c r="L113" s="28"/>
      <c r="M113" s="28"/>
      <c r="N113" s="27"/>
      <c r="O113" s="27"/>
      <c r="P113" s="28"/>
      <c r="Q113" s="27"/>
      <c r="R113" s="27"/>
      <c r="S113" s="72"/>
      <c r="T113" s="27"/>
    </row>
    <row r="114" spans="1:20" ht="15" customHeight="1" x14ac:dyDescent="0.25">
      <c r="A114" s="27"/>
      <c r="B114" s="27"/>
      <c r="C114" s="27"/>
      <c r="D114" s="27"/>
      <c r="E114" s="27"/>
      <c r="F114" s="28"/>
      <c r="G114" s="28"/>
      <c r="H114" s="27"/>
      <c r="I114" s="27"/>
      <c r="J114" s="27"/>
      <c r="K114" s="27"/>
      <c r="L114" s="28"/>
      <c r="M114" s="28"/>
      <c r="N114" s="27"/>
      <c r="O114" s="27"/>
      <c r="P114" s="28"/>
      <c r="Q114" s="27"/>
      <c r="R114" s="27"/>
      <c r="S114" s="72"/>
      <c r="T114" s="27"/>
    </row>
    <row r="115" spans="1:20" ht="15" customHeight="1" x14ac:dyDescent="0.25">
      <c r="A115" s="27"/>
      <c r="B115" s="27"/>
      <c r="C115" s="27"/>
      <c r="D115" s="27"/>
      <c r="E115" s="27"/>
      <c r="F115" s="28"/>
      <c r="G115" s="28"/>
      <c r="H115" s="27"/>
      <c r="I115" s="27"/>
      <c r="J115" s="27"/>
      <c r="K115" s="27"/>
      <c r="L115" s="28"/>
      <c r="M115" s="28"/>
      <c r="N115" s="27"/>
      <c r="O115" s="27"/>
      <c r="P115" s="28"/>
      <c r="Q115" s="27"/>
      <c r="R115" s="27"/>
      <c r="S115" s="72"/>
      <c r="T115" s="27"/>
    </row>
    <row r="116" spans="1:20" ht="15" customHeight="1" x14ac:dyDescent="0.25">
      <c r="A116" s="27"/>
      <c r="B116" s="27"/>
      <c r="C116" s="27"/>
      <c r="D116" s="27"/>
      <c r="E116" s="27"/>
      <c r="F116" s="28"/>
      <c r="G116" s="28"/>
      <c r="H116" s="27"/>
      <c r="I116" s="27"/>
      <c r="J116" s="27"/>
      <c r="K116" s="27"/>
      <c r="L116" s="28"/>
      <c r="M116" s="28"/>
      <c r="N116" s="27"/>
      <c r="O116" s="27"/>
      <c r="P116" s="28"/>
      <c r="Q116" s="27"/>
      <c r="R116" s="27"/>
      <c r="S116" s="72"/>
      <c r="T116" s="27"/>
    </row>
    <row r="117" spans="1:20" ht="15" customHeight="1" x14ac:dyDescent="0.25">
      <c r="A117" s="27"/>
      <c r="B117" s="27"/>
      <c r="C117" s="27"/>
      <c r="D117" s="27"/>
      <c r="E117" s="27"/>
      <c r="F117" s="28"/>
      <c r="G117" s="28"/>
      <c r="H117" s="27"/>
      <c r="I117" s="27"/>
      <c r="J117" s="27"/>
      <c r="K117" s="27"/>
      <c r="L117" s="28"/>
      <c r="M117" s="28"/>
      <c r="N117" s="27"/>
      <c r="O117" s="27"/>
      <c r="P117" s="28"/>
      <c r="Q117" s="27"/>
      <c r="R117" s="27"/>
      <c r="S117" s="72"/>
      <c r="T117" s="27"/>
    </row>
    <row r="118" spans="1:20" ht="15" customHeight="1" x14ac:dyDescent="0.25">
      <c r="A118" s="27"/>
      <c r="B118" s="27"/>
      <c r="C118" s="27"/>
      <c r="D118" s="27"/>
      <c r="E118" s="27"/>
      <c r="F118" s="28"/>
      <c r="G118" s="28"/>
      <c r="H118" s="27"/>
      <c r="I118" s="27"/>
      <c r="J118" s="27"/>
      <c r="K118" s="27"/>
      <c r="L118" s="28"/>
      <c r="M118" s="28"/>
      <c r="N118" s="27"/>
      <c r="O118" s="27"/>
      <c r="P118" s="28"/>
      <c r="Q118" s="27"/>
      <c r="R118" s="27"/>
      <c r="S118" s="72"/>
      <c r="T118" s="27"/>
    </row>
    <row r="119" spans="1:20" ht="15" customHeight="1" x14ac:dyDescent="0.25">
      <c r="A119" s="27"/>
      <c r="B119" s="27"/>
      <c r="C119" s="27"/>
      <c r="D119" s="27"/>
      <c r="E119" s="27"/>
      <c r="F119" s="28"/>
      <c r="G119" s="28"/>
      <c r="H119" s="27"/>
      <c r="I119" s="27"/>
      <c r="J119" s="27"/>
      <c r="K119" s="27"/>
      <c r="L119" s="28"/>
      <c r="M119" s="28"/>
      <c r="N119" s="27"/>
      <c r="O119" s="27"/>
      <c r="P119" s="28"/>
      <c r="Q119" s="27"/>
      <c r="R119" s="27"/>
      <c r="S119" s="72"/>
      <c r="T119" s="27"/>
    </row>
    <row r="120" spans="1:20" ht="15" customHeight="1" x14ac:dyDescent="0.25">
      <c r="A120" s="27"/>
      <c r="B120" s="27"/>
      <c r="C120" s="27"/>
      <c r="D120" s="27"/>
      <c r="E120" s="27"/>
      <c r="F120" s="28"/>
      <c r="G120" s="28"/>
      <c r="H120" s="27"/>
      <c r="I120" s="27"/>
      <c r="J120" s="27"/>
      <c r="K120" s="27"/>
      <c r="L120" s="28"/>
      <c r="M120" s="28"/>
      <c r="N120" s="27"/>
      <c r="O120" s="27"/>
      <c r="P120" s="28"/>
      <c r="Q120" s="27"/>
      <c r="R120" s="27"/>
      <c r="S120" s="72"/>
      <c r="T120" s="27"/>
    </row>
    <row r="121" spans="1:20" ht="15" customHeight="1" x14ac:dyDescent="0.25">
      <c r="A121" s="27"/>
      <c r="B121" s="27"/>
      <c r="C121" s="27"/>
      <c r="D121" s="27"/>
      <c r="E121" s="27"/>
      <c r="F121" s="28"/>
      <c r="G121" s="28"/>
      <c r="H121" s="27"/>
      <c r="I121" s="27"/>
      <c r="J121" s="27"/>
      <c r="K121" s="27"/>
      <c r="L121" s="28"/>
      <c r="M121" s="28"/>
      <c r="N121" s="27"/>
      <c r="O121" s="27"/>
      <c r="P121" s="28"/>
      <c r="Q121" s="27"/>
      <c r="R121" s="27"/>
      <c r="S121" s="72"/>
      <c r="T121" s="27"/>
    </row>
    <row r="122" spans="1:20" ht="15" customHeight="1" x14ac:dyDescent="0.25">
      <c r="A122" s="27"/>
      <c r="B122" s="27"/>
      <c r="C122" s="27"/>
      <c r="D122" s="27"/>
      <c r="E122" s="27"/>
      <c r="F122" s="28"/>
      <c r="G122" s="28"/>
      <c r="H122" s="27"/>
      <c r="I122" s="27"/>
      <c r="J122" s="27"/>
      <c r="K122" s="27"/>
      <c r="L122" s="28"/>
      <c r="M122" s="28"/>
      <c r="N122" s="27"/>
      <c r="O122" s="27"/>
      <c r="P122" s="28"/>
      <c r="Q122" s="27"/>
      <c r="R122" s="27"/>
      <c r="S122" s="72"/>
      <c r="T122" s="27"/>
    </row>
    <row r="123" spans="1:20" ht="15" customHeight="1" x14ac:dyDescent="0.25">
      <c r="A123" s="27"/>
      <c r="B123" s="27"/>
      <c r="C123" s="27"/>
      <c r="D123" s="27"/>
      <c r="E123" s="27"/>
      <c r="F123" s="28"/>
      <c r="G123" s="28"/>
      <c r="H123" s="27"/>
      <c r="I123" s="27"/>
      <c r="J123" s="27"/>
      <c r="K123" s="27"/>
      <c r="L123" s="28"/>
      <c r="M123" s="28"/>
      <c r="N123" s="27"/>
      <c r="O123" s="27"/>
      <c r="P123" s="28"/>
      <c r="Q123" s="27"/>
      <c r="R123" s="27"/>
      <c r="S123" s="72"/>
      <c r="T123" s="27"/>
    </row>
    <row r="124" spans="1:20" ht="15" customHeight="1" x14ac:dyDescent="0.25">
      <c r="A124" s="27"/>
      <c r="B124" s="27"/>
      <c r="C124" s="27"/>
      <c r="D124" s="27"/>
      <c r="E124" s="27"/>
      <c r="F124" s="28"/>
      <c r="G124" s="28"/>
      <c r="H124" s="27"/>
      <c r="I124" s="27"/>
      <c r="J124" s="27"/>
      <c r="K124" s="27"/>
      <c r="L124" s="28"/>
      <c r="M124" s="28"/>
      <c r="N124" s="27"/>
      <c r="O124" s="27"/>
      <c r="P124" s="28"/>
      <c r="Q124" s="27"/>
      <c r="R124" s="27"/>
      <c r="S124" s="72"/>
      <c r="T124" s="27"/>
    </row>
    <row r="125" spans="1:20" ht="15" customHeight="1" x14ac:dyDescent="0.25">
      <c r="A125" s="27"/>
      <c r="B125" s="27"/>
      <c r="C125" s="27"/>
      <c r="D125" s="27"/>
      <c r="E125" s="27"/>
      <c r="F125" s="28"/>
      <c r="G125" s="28"/>
      <c r="H125" s="27"/>
      <c r="I125" s="27"/>
      <c r="J125" s="27"/>
      <c r="K125" s="27"/>
      <c r="L125" s="28"/>
      <c r="M125" s="28"/>
      <c r="N125" s="27"/>
      <c r="O125" s="27"/>
      <c r="P125" s="28"/>
      <c r="Q125" s="27"/>
      <c r="R125" s="27"/>
      <c r="S125" s="72"/>
      <c r="T125" s="27"/>
    </row>
    <row r="126" spans="1:20" ht="15" customHeight="1" x14ac:dyDescent="0.25">
      <c r="A126" s="27"/>
      <c r="B126" s="27"/>
      <c r="C126" s="27"/>
      <c r="D126" s="27"/>
      <c r="E126" s="27"/>
      <c r="F126" s="28"/>
      <c r="G126" s="28"/>
      <c r="H126" s="27"/>
      <c r="I126" s="27"/>
      <c r="J126" s="27"/>
      <c r="K126" s="27"/>
      <c r="L126" s="28"/>
      <c r="M126" s="28"/>
      <c r="N126" s="27"/>
      <c r="O126" s="27"/>
      <c r="P126" s="28"/>
      <c r="Q126" s="27"/>
      <c r="R126" s="27"/>
      <c r="S126" s="72"/>
      <c r="T126" s="27"/>
    </row>
    <row r="127" spans="1:20" ht="15" customHeight="1" x14ac:dyDescent="0.25">
      <c r="A127" s="27"/>
      <c r="B127" s="27"/>
      <c r="C127" s="27"/>
      <c r="D127" s="27"/>
      <c r="E127" s="27"/>
      <c r="F127" s="28"/>
      <c r="G127" s="28"/>
      <c r="H127" s="27"/>
      <c r="I127" s="27"/>
      <c r="J127" s="27"/>
      <c r="K127" s="27"/>
      <c r="L127" s="28"/>
      <c r="M127" s="28"/>
      <c r="N127" s="27"/>
      <c r="O127" s="27"/>
      <c r="P127" s="28"/>
      <c r="Q127" s="27"/>
      <c r="R127" s="27"/>
      <c r="S127" s="72"/>
      <c r="T127" s="27"/>
    </row>
    <row r="128" spans="1:20" ht="15" customHeight="1" x14ac:dyDescent="0.25">
      <c r="A128" s="27"/>
      <c r="B128" s="27"/>
      <c r="C128" s="27"/>
      <c r="D128" s="27"/>
      <c r="E128" s="27"/>
      <c r="F128" s="28"/>
      <c r="G128" s="28"/>
      <c r="H128" s="27"/>
      <c r="I128" s="27"/>
      <c r="J128" s="27"/>
      <c r="K128" s="27"/>
      <c r="L128" s="28"/>
      <c r="M128" s="28"/>
      <c r="N128" s="27"/>
      <c r="O128" s="27"/>
      <c r="P128" s="28"/>
      <c r="Q128" s="27"/>
      <c r="R128" s="27"/>
      <c r="S128" s="72"/>
      <c r="T128" s="27"/>
    </row>
    <row r="129" spans="1:20" ht="15" customHeight="1" x14ac:dyDescent="0.25">
      <c r="A129" s="27"/>
      <c r="B129" s="27"/>
      <c r="C129" s="27"/>
      <c r="D129" s="27"/>
      <c r="E129" s="27"/>
      <c r="F129" s="28"/>
      <c r="G129" s="28"/>
      <c r="H129" s="27"/>
      <c r="I129" s="27"/>
      <c r="J129" s="27"/>
      <c r="K129" s="27"/>
      <c r="L129" s="28"/>
      <c r="M129" s="28"/>
      <c r="N129" s="27"/>
      <c r="O129" s="27"/>
      <c r="P129" s="28"/>
      <c r="Q129" s="27"/>
      <c r="R129" s="27"/>
      <c r="S129" s="72"/>
      <c r="T129" s="27"/>
    </row>
    <row r="130" spans="1:20" ht="15" customHeight="1" x14ac:dyDescent="0.25">
      <c r="A130" s="27"/>
      <c r="B130" s="27"/>
      <c r="C130" s="27"/>
      <c r="D130" s="27"/>
      <c r="E130" s="27"/>
      <c r="F130" s="28"/>
      <c r="G130" s="28"/>
      <c r="H130" s="27"/>
      <c r="I130" s="27"/>
      <c r="J130" s="27"/>
      <c r="K130" s="27"/>
      <c r="L130" s="28"/>
      <c r="M130" s="28"/>
      <c r="N130" s="27"/>
      <c r="O130" s="27"/>
      <c r="P130" s="28"/>
      <c r="Q130" s="27"/>
      <c r="R130" s="27"/>
      <c r="S130" s="72"/>
      <c r="T130" s="27"/>
    </row>
    <row r="131" spans="1:20" ht="15" customHeight="1" x14ac:dyDescent="0.25">
      <c r="A131" s="27"/>
      <c r="B131" s="27"/>
      <c r="C131" s="27"/>
      <c r="D131" s="27"/>
      <c r="E131" s="27"/>
      <c r="F131" s="28"/>
      <c r="G131" s="28"/>
      <c r="H131" s="27"/>
      <c r="I131" s="27"/>
      <c r="J131" s="27"/>
      <c r="K131" s="27"/>
      <c r="L131" s="28"/>
      <c r="M131" s="28"/>
      <c r="N131" s="27"/>
      <c r="O131" s="27"/>
      <c r="P131" s="28"/>
      <c r="Q131" s="27"/>
      <c r="R131" s="27"/>
      <c r="S131" s="72"/>
      <c r="T131" s="27"/>
    </row>
    <row r="132" spans="1:20" ht="15" customHeight="1" x14ac:dyDescent="0.25">
      <c r="A132" s="27"/>
      <c r="B132" s="27"/>
      <c r="C132" s="27"/>
      <c r="D132" s="27"/>
      <c r="E132" s="27"/>
      <c r="F132" s="28"/>
      <c r="G132" s="28"/>
      <c r="H132" s="27"/>
      <c r="I132" s="27"/>
      <c r="J132" s="27"/>
      <c r="K132" s="27"/>
      <c r="L132" s="28"/>
      <c r="M132" s="28"/>
      <c r="N132" s="27"/>
      <c r="O132" s="27"/>
      <c r="P132" s="28"/>
      <c r="Q132" s="27"/>
      <c r="R132" s="27"/>
      <c r="S132" s="72"/>
      <c r="T132" s="27"/>
    </row>
    <row r="133" spans="1:20" ht="15" customHeight="1" x14ac:dyDescent="0.25">
      <c r="A133" s="27"/>
      <c r="B133" s="27"/>
      <c r="C133" s="27"/>
      <c r="D133" s="27"/>
      <c r="E133" s="27"/>
      <c r="F133" s="28"/>
      <c r="G133" s="28"/>
      <c r="H133" s="27"/>
      <c r="I133" s="27"/>
      <c r="J133" s="27"/>
      <c r="K133" s="27"/>
      <c r="L133" s="28"/>
      <c r="M133" s="28"/>
      <c r="N133" s="27"/>
      <c r="O133" s="27"/>
      <c r="P133" s="28"/>
      <c r="Q133" s="27"/>
      <c r="R133" s="27"/>
      <c r="S133" s="72"/>
      <c r="T133" s="27"/>
    </row>
    <row r="134" spans="1:20" ht="15" customHeight="1" x14ac:dyDescent="0.25">
      <c r="A134" s="27"/>
      <c r="B134" s="27"/>
      <c r="C134" s="27"/>
      <c r="D134" s="27"/>
      <c r="E134" s="27"/>
      <c r="F134" s="28"/>
      <c r="G134" s="28"/>
      <c r="H134" s="27"/>
      <c r="I134" s="27"/>
      <c r="J134" s="27"/>
      <c r="K134" s="27"/>
      <c r="L134" s="28"/>
      <c r="M134" s="28"/>
      <c r="N134" s="27"/>
      <c r="O134" s="27"/>
      <c r="P134" s="28"/>
      <c r="Q134" s="27"/>
      <c r="R134" s="27"/>
      <c r="S134" s="72"/>
      <c r="T134" s="27"/>
    </row>
    <row r="135" spans="1:20" ht="15" customHeight="1" x14ac:dyDescent="0.25">
      <c r="A135" s="27"/>
      <c r="B135" s="27"/>
      <c r="C135" s="27"/>
      <c r="D135" s="27"/>
      <c r="E135" s="27"/>
      <c r="F135" s="28"/>
      <c r="G135" s="28"/>
      <c r="H135" s="27"/>
      <c r="I135" s="27"/>
      <c r="J135" s="27"/>
      <c r="K135" s="27"/>
      <c r="L135" s="28"/>
      <c r="M135" s="28"/>
      <c r="N135" s="27"/>
      <c r="O135" s="27"/>
      <c r="P135" s="28"/>
      <c r="Q135" s="27"/>
      <c r="R135" s="27"/>
      <c r="S135" s="72"/>
      <c r="T135" s="27"/>
    </row>
    <row r="136" spans="1:20" ht="15" customHeight="1" x14ac:dyDescent="0.25">
      <c r="A136" s="27"/>
      <c r="B136" s="27"/>
      <c r="C136" s="27"/>
      <c r="D136" s="27"/>
      <c r="E136" s="27"/>
      <c r="F136" s="28"/>
      <c r="G136" s="28"/>
      <c r="H136" s="27"/>
      <c r="I136" s="27"/>
      <c r="J136" s="27"/>
      <c r="K136" s="27"/>
      <c r="L136" s="28"/>
      <c r="M136" s="28"/>
      <c r="N136" s="27"/>
      <c r="O136" s="27"/>
      <c r="P136" s="28"/>
      <c r="Q136" s="27"/>
      <c r="R136" s="27"/>
      <c r="S136" s="72"/>
      <c r="T136" s="27"/>
    </row>
    <row r="137" spans="1:20" ht="15" customHeight="1" x14ac:dyDescent="0.25">
      <c r="A137" s="27"/>
      <c r="B137" s="27"/>
      <c r="C137" s="27"/>
      <c r="D137" s="27"/>
      <c r="E137" s="27"/>
      <c r="F137" s="28"/>
      <c r="G137" s="28"/>
      <c r="H137" s="27"/>
      <c r="I137" s="27"/>
      <c r="J137" s="27"/>
      <c r="K137" s="27"/>
      <c r="L137" s="28"/>
      <c r="M137" s="28"/>
      <c r="N137" s="27"/>
      <c r="O137" s="27"/>
      <c r="P137" s="28"/>
      <c r="Q137" s="27"/>
      <c r="R137" s="27"/>
      <c r="S137" s="72"/>
      <c r="T137" s="27"/>
    </row>
    <row r="138" spans="1:20" ht="15" customHeight="1" x14ac:dyDescent="0.25">
      <c r="A138" s="27"/>
      <c r="B138" s="27"/>
      <c r="C138" s="27"/>
      <c r="D138" s="27"/>
      <c r="E138" s="27"/>
      <c r="F138" s="28"/>
      <c r="G138" s="28"/>
      <c r="H138" s="27"/>
      <c r="I138" s="27"/>
      <c r="J138" s="27"/>
      <c r="K138" s="27"/>
      <c r="L138" s="28"/>
      <c r="M138" s="28"/>
      <c r="N138" s="27"/>
      <c r="O138" s="27"/>
      <c r="P138" s="28"/>
      <c r="Q138" s="27"/>
      <c r="R138" s="27"/>
      <c r="S138" s="72"/>
      <c r="T138" s="27"/>
    </row>
    <row r="139" spans="1:20" ht="15" customHeight="1" x14ac:dyDescent="0.25">
      <c r="A139" s="27"/>
      <c r="B139" s="27"/>
      <c r="C139" s="27"/>
      <c r="D139" s="27"/>
      <c r="E139" s="27"/>
      <c r="F139" s="28"/>
      <c r="G139" s="28"/>
      <c r="H139" s="27"/>
      <c r="I139" s="27"/>
      <c r="J139" s="27"/>
      <c r="K139" s="27"/>
      <c r="L139" s="28"/>
      <c r="M139" s="28"/>
      <c r="N139" s="27"/>
      <c r="O139" s="27"/>
      <c r="P139" s="28"/>
      <c r="Q139" s="27"/>
      <c r="R139" s="27"/>
      <c r="S139" s="72"/>
      <c r="T139" s="27"/>
    </row>
    <row r="140" spans="1:20" ht="15" customHeight="1" x14ac:dyDescent="0.25">
      <c r="A140" s="27"/>
      <c r="B140" s="27"/>
      <c r="C140" s="27"/>
      <c r="D140" s="27"/>
      <c r="E140" s="27"/>
      <c r="F140" s="28"/>
      <c r="G140" s="28"/>
      <c r="H140" s="27"/>
      <c r="I140" s="27"/>
      <c r="J140" s="27"/>
      <c r="K140" s="27"/>
      <c r="L140" s="28"/>
      <c r="M140" s="28"/>
      <c r="N140" s="27"/>
      <c r="O140" s="27"/>
      <c r="P140" s="28"/>
      <c r="Q140" s="27"/>
      <c r="R140" s="27"/>
      <c r="S140" s="72"/>
      <c r="T140" s="27"/>
    </row>
    <row r="141" spans="1:20" ht="15" customHeight="1" x14ac:dyDescent="0.25">
      <c r="A141" s="27"/>
      <c r="B141" s="27"/>
      <c r="C141" s="27"/>
      <c r="D141" s="27"/>
      <c r="E141" s="27"/>
      <c r="F141" s="28"/>
      <c r="G141" s="28"/>
      <c r="H141" s="27"/>
      <c r="I141" s="27"/>
      <c r="J141" s="27"/>
      <c r="K141" s="27"/>
      <c r="L141" s="28"/>
      <c r="M141" s="28"/>
      <c r="N141" s="27"/>
      <c r="O141" s="27"/>
      <c r="P141" s="28"/>
      <c r="Q141" s="27"/>
      <c r="R141" s="27"/>
      <c r="S141" s="72"/>
      <c r="T141" s="27"/>
    </row>
    <row r="142" spans="1:20" ht="15" customHeight="1" x14ac:dyDescent="0.25">
      <c r="A142" s="27"/>
      <c r="B142" s="27"/>
      <c r="C142" s="27"/>
      <c r="D142" s="27"/>
      <c r="E142" s="27"/>
      <c r="F142" s="28"/>
      <c r="G142" s="28"/>
      <c r="H142" s="27"/>
      <c r="I142" s="27"/>
      <c r="J142" s="27"/>
      <c r="K142" s="27"/>
      <c r="L142" s="28"/>
      <c r="M142" s="28"/>
      <c r="N142" s="27"/>
      <c r="O142" s="27"/>
      <c r="P142" s="28"/>
      <c r="Q142" s="27"/>
      <c r="R142" s="27"/>
      <c r="S142" s="72"/>
      <c r="T142" s="27"/>
    </row>
    <row r="143" spans="1:20" ht="15" customHeight="1" x14ac:dyDescent="0.25">
      <c r="A143" s="27"/>
      <c r="B143" s="27"/>
      <c r="C143" s="27"/>
      <c r="D143" s="27"/>
      <c r="E143" s="27"/>
      <c r="F143" s="28"/>
      <c r="G143" s="28"/>
      <c r="H143" s="27"/>
      <c r="I143" s="27"/>
      <c r="J143" s="27"/>
      <c r="K143" s="27"/>
      <c r="L143" s="28"/>
      <c r="M143" s="28"/>
      <c r="N143" s="27"/>
      <c r="O143" s="27"/>
      <c r="P143" s="28"/>
      <c r="Q143" s="27"/>
      <c r="R143" s="27"/>
      <c r="S143" s="72"/>
      <c r="T143" s="27"/>
    </row>
    <row r="144" spans="1:20" ht="15" customHeight="1" x14ac:dyDescent="0.25">
      <c r="A144" s="27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8"/>
      <c r="M144" s="28"/>
      <c r="N144" s="27"/>
      <c r="O144" s="27"/>
      <c r="P144" s="28"/>
      <c r="Q144" s="27"/>
      <c r="R144" s="27"/>
      <c r="S144" s="72"/>
      <c r="T144" s="27"/>
    </row>
    <row r="145" spans="1:20" ht="15" customHeight="1" x14ac:dyDescent="0.25">
      <c r="A145" s="27"/>
      <c r="B145" s="27"/>
      <c r="C145" s="27"/>
      <c r="D145" s="27"/>
      <c r="E145" s="27"/>
      <c r="F145" s="28"/>
      <c r="G145" s="28"/>
      <c r="H145" s="27"/>
      <c r="I145" s="27"/>
      <c r="J145" s="27"/>
      <c r="K145" s="27"/>
      <c r="L145" s="28"/>
      <c r="M145" s="28"/>
      <c r="N145" s="27"/>
      <c r="O145" s="27"/>
      <c r="P145" s="28"/>
      <c r="Q145" s="27"/>
      <c r="R145" s="27"/>
      <c r="S145" s="72"/>
      <c r="T145" s="27"/>
    </row>
    <row r="146" spans="1:20" ht="15" customHeight="1" x14ac:dyDescent="0.25">
      <c r="A146" s="27"/>
      <c r="B146" s="27"/>
      <c r="C146" s="27"/>
      <c r="D146" s="27"/>
      <c r="E146" s="27"/>
      <c r="F146" s="28"/>
      <c r="G146" s="28"/>
      <c r="H146" s="27"/>
      <c r="I146" s="27"/>
      <c r="J146" s="27"/>
      <c r="K146" s="27"/>
      <c r="L146" s="28"/>
      <c r="M146" s="28"/>
      <c r="N146" s="27"/>
      <c r="O146" s="27"/>
      <c r="P146" s="28"/>
      <c r="Q146" s="27"/>
      <c r="R146" s="27"/>
      <c r="S146" s="72"/>
      <c r="T146" s="27"/>
    </row>
    <row r="147" spans="1:20" ht="15" customHeight="1" x14ac:dyDescent="0.25">
      <c r="A147" s="27"/>
      <c r="B147" s="27"/>
      <c r="C147" s="27"/>
      <c r="D147" s="27"/>
      <c r="E147" s="27"/>
      <c r="F147" s="28"/>
      <c r="G147" s="28"/>
      <c r="H147" s="27"/>
      <c r="I147" s="27"/>
      <c r="J147" s="27"/>
      <c r="K147" s="27"/>
      <c r="L147" s="28"/>
      <c r="M147" s="28"/>
      <c r="N147" s="27"/>
      <c r="O147" s="27"/>
      <c r="P147" s="28"/>
      <c r="Q147" s="27"/>
      <c r="R147" s="27"/>
      <c r="S147" s="72"/>
      <c r="T147" s="27"/>
    </row>
    <row r="148" spans="1:20" ht="15" customHeight="1" x14ac:dyDescent="0.25">
      <c r="A148" s="27"/>
      <c r="B148" s="27"/>
      <c r="C148" s="27"/>
      <c r="D148" s="27"/>
      <c r="E148" s="27"/>
      <c r="F148" s="28"/>
      <c r="G148" s="28"/>
      <c r="H148" s="27"/>
      <c r="I148" s="27"/>
      <c r="J148" s="27"/>
      <c r="K148" s="27"/>
      <c r="L148" s="28"/>
      <c r="M148" s="28"/>
      <c r="N148" s="27"/>
      <c r="O148" s="27"/>
      <c r="P148" s="28"/>
      <c r="Q148" s="27"/>
      <c r="R148" s="27"/>
      <c r="S148" s="72"/>
      <c r="T148" s="27"/>
    </row>
    <row r="149" spans="1:20" ht="15" customHeight="1" x14ac:dyDescent="0.25">
      <c r="A149" s="27"/>
      <c r="B149" s="27"/>
      <c r="C149" s="27"/>
      <c r="D149" s="27"/>
      <c r="E149" s="27"/>
      <c r="F149" s="28"/>
      <c r="G149" s="28"/>
      <c r="H149" s="27"/>
      <c r="I149" s="27"/>
      <c r="J149" s="27"/>
      <c r="K149" s="27"/>
      <c r="L149" s="28"/>
      <c r="M149" s="28"/>
      <c r="N149" s="27"/>
      <c r="O149" s="27"/>
      <c r="P149" s="28"/>
      <c r="Q149" s="27"/>
      <c r="R149" s="27"/>
      <c r="S149" s="72"/>
      <c r="T149" s="27"/>
    </row>
    <row r="150" spans="1:20" ht="15" customHeight="1" x14ac:dyDescent="0.25">
      <c r="A150" s="27"/>
      <c r="B150" s="27"/>
      <c r="C150" s="27"/>
      <c r="D150" s="27"/>
      <c r="E150" s="27"/>
      <c r="F150" s="28"/>
      <c r="G150" s="28"/>
      <c r="H150" s="27"/>
      <c r="I150" s="27"/>
      <c r="J150" s="27"/>
      <c r="K150" s="27"/>
      <c r="L150" s="28"/>
      <c r="M150" s="28"/>
      <c r="N150" s="27"/>
      <c r="O150" s="27"/>
      <c r="P150" s="28"/>
      <c r="Q150" s="27"/>
      <c r="R150" s="27"/>
      <c r="S150" s="72"/>
      <c r="T150" s="27"/>
    </row>
    <row r="151" spans="1:20" ht="15" customHeight="1" x14ac:dyDescent="0.25">
      <c r="A151" s="27"/>
      <c r="B151" s="27"/>
      <c r="C151" s="27"/>
      <c r="D151" s="27"/>
      <c r="E151" s="27"/>
      <c r="F151" s="28"/>
      <c r="G151" s="28"/>
      <c r="H151" s="27"/>
      <c r="I151" s="27"/>
      <c r="J151" s="27"/>
      <c r="K151" s="27"/>
      <c r="L151" s="28"/>
      <c r="M151" s="28"/>
      <c r="N151" s="27"/>
      <c r="O151" s="27"/>
      <c r="P151" s="28"/>
      <c r="Q151" s="27"/>
      <c r="R151" s="27"/>
      <c r="S151" s="72"/>
      <c r="T151" s="27"/>
    </row>
  </sheetData>
  <mergeCells count="4">
    <mergeCell ref="V1:BJ1"/>
    <mergeCell ref="V51:W51"/>
    <mergeCell ref="Y51:Z51"/>
    <mergeCell ref="A1:T1"/>
  </mergeCells>
  <pageMargins left="0.7" right="0.7" top="0.75" bottom="0.75" header="0.3" footer="0.3"/>
  <pageSetup orientation="portrait" r:id="rId9"/>
  <tableParts count="3"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300-000000000000}">
          <x14:formula1>
            <xm:f>'Dropdown Choices'!$E$2:$E$7</xm:f>
          </x14:formula1>
          <xm:sqref>J3:J150</xm:sqref>
        </x14:dataValidation>
        <x14:dataValidation type="list" allowBlank="1" showInputMessage="1" showErrorMessage="1" xr:uid="{00000000-0002-0000-0300-000001000000}">
          <x14:formula1>
            <xm:f>'Dropdown Choices'!$D$2:$D$12</xm:f>
          </x14:formula1>
          <xm:sqref>K3:K150</xm:sqref>
        </x14:dataValidation>
        <x14:dataValidation type="list" allowBlank="1" showInputMessage="1" showErrorMessage="1" xr:uid="{00000000-0002-0000-0300-000002000000}">
          <x14:formula1>
            <xm:f>'Dropdown Choices'!$H$2:$H$6</xm:f>
          </x14:formula1>
          <xm:sqref>O3:O152</xm:sqref>
        </x14:dataValidation>
        <x14:dataValidation type="list" allowBlank="1" showInputMessage="1" showErrorMessage="1" xr:uid="{00000000-0002-0000-0300-000003000000}">
          <x14:formula1>
            <xm:f>'Dropdown Choices'!$I$2:$I$5</xm:f>
          </x14:formula1>
          <xm:sqref>Q3:Q152</xm:sqref>
        </x14:dataValidation>
        <x14:dataValidation type="list" allowBlank="1" showInputMessage="1" showErrorMessage="1" xr:uid="{00000000-0002-0000-0300-000004000000}">
          <x14:formula1>
            <xm:f>'Dropdown Choices'!$J$2:$J$6</xm:f>
          </x14:formula1>
          <xm:sqref>R3:R151</xm:sqref>
        </x14:dataValidation>
        <x14:dataValidation type="list" allowBlank="1" showInputMessage="1" showErrorMessage="1" xr:uid="{00000000-0002-0000-0300-000005000000}">
          <x14:formula1>
            <xm:f>'Dropdown Choices'!$K$2:$K$5</xm:f>
          </x14:formula1>
          <xm:sqref>S3:S151</xm:sqref>
        </x14:dataValidation>
        <x14:dataValidation type="list" allowBlank="1" showInputMessage="1" showErrorMessage="1" xr:uid="{00000000-0002-0000-0300-000006000000}">
          <x14:formula1>
            <xm:f>'Dropdown Choices'!$G$2:$G$29</xm:f>
          </x14:formula1>
          <xm:sqref>N3:N151</xm:sqref>
        </x14:dataValidation>
        <x14:dataValidation type="list" allowBlank="1" showInputMessage="1" showErrorMessage="1" xr:uid="{00000000-0002-0000-0300-000007000000}">
          <x14:formula1>
            <xm:f>'Dropdown Choices'!$B$2:$B$57</xm:f>
          </x14:formula1>
          <xm:sqref>D3:D150</xm:sqref>
        </x14:dataValidation>
        <x14:dataValidation type="list" allowBlank="1" showInputMessage="1" showErrorMessage="1" xr:uid="{00000000-0002-0000-0300-000008000000}">
          <x14:formula1>
            <xm:f>'Dropdown Choices'!$A$2:$A$20</xm:f>
          </x14:formula1>
          <xm:sqref>C3:C150</xm:sqref>
        </x14:dataValidation>
        <x14:dataValidation type="list" allowBlank="1" showInputMessage="1" showErrorMessage="1" xr:uid="{00000000-0002-0000-0300-000009000000}">
          <x14:formula1>
            <xm:f>'Dropdown Choices'!$F$2:$F$4</xm:f>
          </x14:formula1>
          <xm:sqref>E3:E151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K151"/>
  <sheetViews>
    <sheetView zoomScale="80" zoomScaleNormal="80" workbookViewId="0">
      <pane xSplit="1" topLeftCell="B1" activePane="topRight" state="frozen"/>
      <selection pane="topRight" activeCell="Y53" sqref="Y53"/>
    </sheetView>
  </sheetViews>
  <sheetFormatPr defaultColWidth="20.140625" defaultRowHeight="15" customHeight="1" x14ac:dyDescent="0.25"/>
  <cols>
    <col min="1" max="1" width="16.7109375" style="41" customWidth="1"/>
    <col min="2" max="2" width="8.42578125" style="41" bestFit="1" customWidth="1"/>
    <col min="3" max="3" width="38" style="41" bestFit="1" customWidth="1"/>
    <col min="4" max="5" width="24.28515625" style="41" customWidth="1"/>
    <col min="6" max="6" width="12" style="42" bestFit="1" customWidth="1"/>
    <col min="7" max="7" width="11.85546875" style="42" bestFit="1" customWidth="1"/>
    <col min="8" max="8" width="10.85546875" style="41" customWidth="1"/>
    <col min="9" max="9" width="12.28515625" style="41" bestFit="1" customWidth="1"/>
    <col min="10" max="10" width="12.28515625" style="41" customWidth="1"/>
    <col min="11" max="11" width="41.5703125" style="41" customWidth="1"/>
    <col min="12" max="12" width="12.7109375" style="42" customWidth="1"/>
    <col min="13" max="13" width="13" style="42" bestFit="1" customWidth="1"/>
    <col min="14" max="14" width="27" style="41" bestFit="1" customWidth="1"/>
    <col min="15" max="15" width="27" style="41" customWidth="1"/>
    <col min="16" max="16" width="13.42578125" style="42" bestFit="1" customWidth="1"/>
    <col min="17" max="17" width="15.140625" style="41" customWidth="1"/>
    <col min="18" max="18" width="33.28515625" style="41" bestFit="1" customWidth="1"/>
    <col min="19" max="19" width="23.28515625" style="76" customWidth="1"/>
    <col min="20" max="20" width="26.140625" style="41" customWidth="1"/>
    <col min="21" max="21" width="1.7109375" style="1" customWidth="1"/>
    <col min="22" max="22" width="43.85546875" style="1" bestFit="1" customWidth="1"/>
    <col min="23" max="23" width="16.140625" style="1" customWidth="1"/>
    <col min="24" max="24" width="1.7109375" style="1" customWidth="1"/>
    <col min="25" max="25" width="42.5703125" style="1" customWidth="1"/>
    <col min="26" max="26" width="15.7109375" style="1" customWidth="1"/>
    <col min="27" max="27" width="1.85546875" style="1" customWidth="1"/>
    <col min="28" max="28" width="25.7109375" style="1" customWidth="1"/>
    <col min="29" max="29" width="13.7109375" style="5" customWidth="1"/>
    <col min="30" max="44" width="13.7109375" style="1" customWidth="1"/>
    <col min="45" max="45" width="1.7109375" style="1" customWidth="1"/>
    <col min="46" max="46" width="43.7109375" style="1" customWidth="1"/>
    <col min="47" max="47" width="15.7109375" style="1" customWidth="1"/>
    <col min="48" max="48" width="1.7109375" style="1" customWidth="1"/>
    <col min="49" max="50" width="22.42578125" style="1" customWidth="1"/>
    <col min="51" max="51" width="1.7109375" style="1" customWidth="1"/>
    <col min="52" max="52" width="18.85546875" style="1" customWidth="1"/>
    <col min="53" max="53" width="15.7109375" style="1" customWidth="1"/>
    <col min="54" max="54" width="1.7109375" style="1" customWidth="1"/>
    <col min="55" max="55" width="30.28515625" style="1" customWidth="1"/>
    <col min="56" max="56" width="11.85546875" style="1" customWidth="1"/>
    <col min="57" max="57" width="1.7109375" style="1" customWidth="1"/>
    <col min="58" max="58" width="33.28515625" style="1" bestFit="1" customWidth="1"/>
    <col min="59" max="63" width="22.28515625" style="1" customWidth="1"/>
    <col min="64" max="16384" width="20.140625" style="1"/>
  </cols>
  <sheetData>
    <row r="1" spans="1:63" ht="30" customHeight="1" x14ac:dyDescent="0.2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V1" s="92" t="s">
        <v>22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3" ht="30" x14ac:dyDescent="0.25">
      <c r="A2" s="39" t="s">
        <v>71</v>
      </c>
      <c r="B2" s="39" t="s">
        <v>1</v>
      </c>
      <c r="C2" s="39" t="s">
        <v>14</v>
      </c>
      <c r="D2" s="39" t="s">
        <v>2</v>
      </c>
      <c r="E2" s="39" t="s">
        <v>148</v>
      </c>
      <c r="F2" s="40" t="s">
        <v>3</v>
      </c>
      <c r="G2" s="40" t="s">
        <v>4</v>
      </c>
      <c r="H2" s="39" t="s">
        <v>5</v>
      </c>
      <c r="I2" s="39" t="s">
        <v>9</v>
      </c>
      <c r="J2" s="39" t="s">
        <v>182</v>
      </c>
      <c r="K2" s="39" t="s">
        <v>183</v>
      </c>
      <c r="L2" s="40" t="s">
        <v>188</v>
      </c>
      <c r="M2" s="40" t="s">
        <v>29</v>
      </c>
      <c r="N2" s="39" t="s">
        <v>6</v>
      </c>
      <c r="O2" s="39" t="s">
        <v>190</v>
      </c>
      <c r="P2" s="40" t="s">
        <v>189</v>
      </c>
      <c r="Q2" s="39" t="s">
        <v>168</v>
      </c>
      <c r="R2" s="39" t="s">
        <v>170</v>
      </c>
      <c r="S2" s="71" t="s">
        <v>194</v>
      </c>
      <c r="T2" s="77" t="s">
        <v>292</v>
      </c>
      <c r="V2" s="2" t="s">
        <v>0</v>
      </c>
      <c r="W2" s="9" t="s">
        <v>191</v>
      </c>
      <c r="X2"/>
      <c r="Y2" s="8" t="s">
        <v>14</v>
      </c>
      <c r="Z2" s="9" t="s">
        <v>19</v>
      </c>
      <c r="AB2" s="53" t="s">
        <v>21</v>
      </c>
      <c r="AC2" s="6" t="s">
        <v>17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6" t="s">
        <v>184</v>
      </c>
      <c r="AU2" s="7" t="s">
        <v>19</v>
      </c>
      <c r="AV2"/>
      <c r="AW2" s="6" t="s">
        <v>2</v>
      </c>
      <c r="AX2" s="7" t="s">
        <v>20</v>
      </c>
      <c r="AZ2" s="8" t="s">
        <v>168</v>
      </c>
      <c r="BA2" s="7" t="s">
        <v>19</v>
      </c>
      <c r="BB2"/>
      <c r="BC2" s="2" t="s">
        <v>192</v>
      </c>
      <c r="BD2" t="s">
        <v>19</v>
      </c>
      <c r="BE2"/>
      <c r="BF2" s="2" t="s">
        <v>19</v>
      </c>
      <c r="BG2" s="6" t="s">
        <v>10</v>
      </c>
      <c r="BH2"/>
      <c r="BI2"/>
      <c r="BJ2"/>
      <c r="BK2"/>
    </row>
    <row r="3" spans="1:63" ht="15" customHeight="1" x14ac:dyDescent="0.25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8"/>
      <c r="M3" s="28"/>
      <c r="N3" s="27"/>
      <c r="O3" s="27"/>
      <c r="P3" s="28"/>
      <c r="Q3" s="27"/>
      <c r="R3" s="27"/>
      <c r="S3" s="72"/>
      <c r="T3" s="80"/>
      <c r="V3" s="3" t="s">
        <v>199</v>
      </c>
      <c r="W3" s="4">
        <v>0</v>
      </c>
      <c r="X3"/>
      <c r="Y3" s="3" t="s">
        <v>199</v>
      </c>
      <c r="Z3" s="4">
        <v>0</v>
      </c>
      <c r="AB3" s="6" t="s">
        <v>2</v>
      </c>
      <c r="AC3" s="7" t="s">
        <v>199</v>
      </c>
      <c r="AD3" s="7" t="s">
        <v>16</v>
      </c>
      <c r="AE3"/>
      <c r="AF3"/>
      <c r="AG3"/>
      <c r="AH3"/>
      <c r="AI3"/>
      <c r="AJ3" s="7"/>
      <c r="AK3" s="7"/>
      <c r="AL3" s="7"/>
      <c r="AM3" s="7"/>
      <c r="AN3" s="7"/>
      <c r="AO3" s="7"/>
      <c r="AP3" s="7"/>
      <c r="AQ3" s="7"/>
      <c r="AR3" s="7"/>
      <c r="AT3" s="3" t="s">
        <v>199</v>
      </c>
      <c r="AU3" s="4"/>
      <c r="AV3"/>
      <c r="AW3" s="3" t="s">
        <v>199</v>
      </c>
      <c r="AX3" s="4"/>
      <c r="AZ3" s="3" t="s">
        <v>199</v>
      </c>
      <c r="BA3" s="4"/>
      <c r="BB3"/>
      <c r="BC3" s="3" t="s">
        <v>199</v>
      </c>
      <c r="BD3" s="4">
        <v>0</v>
      </c>
      <c r="BE3"/>
      <c r="BF3" s="6" t="s">
        <v>170</v>
      </c>
      <c r="BG3" t="s">
        <v>199</v>
      </c>
      <c r="BH3" s="7" t="s">
        <v>16</v>
      </c>
      <c r="BI3"/>
      <c r="BJ3"/>
      <c r="BK3"/>
    </row>
    <row r="4" spans="1:63" ht="15" customHeight="1" x14ac:dyDescent="0.25">
      <c r="A4" s="27"/>
      <c r="B4" s="27"/>
      <c r="C4" s="27"/>
      <c r="D4" s="27"/>
      <c r="E4" s="27"/>
      <c r="F4" s="28"/>
      <c r="G4" s="28"/>
      <c r="H4" s="27"/>
      <c r="I4" s="27"/>
      <c r="J4" s="27"/>
      <c r="K4" s="27"/>
      <c r="L4" s="28"/>
      <c r="M4" s="28"/>
      <c r="N4" s="27"/>
      <c r="O4" s="27"/>
      <c r="P4" s="28"/>
      <c r="Q4" s="27"/>
      <c r="R4" s="27"/>
      <c r="S4" s="72"/>
      <c r="T4" s="27"/>
      <c r="V4" s="3" t="s">
        <v>16</v>
      </c>
      <c r="W4" s="4">
        <v>0</v>
      </c>
      <c r="X4"/>
      <c r="Y4" s="3" t="s">
        <v>16</v>
      </c>
      <c r="Z4" s="4">
        <v>0</v>
      </c>
      <c r="AB4" s="3" t="s">
        <v>199</v>
      </c>
      <c r="AC4" s="4"/>
      <c r="AD4" s="4"/>
      <c r="AE4"/>
      <c r="AF4"/>
      <c r="AG4"/>
      <c r="AH4"/>
      <c r="AI4"/>
      <c r="AJ4" s="4"/>
      <c r="AK4" s="4"/>
      <c r="AL4" s="4"/>
      <c r="AM4" s="4"/>
      <c r="AN4" s="4"/>
      <c r="AO4" s="4"/>
      <c r="AP4" s="4"/>
      <c r="AQ4" s="4"/>
      <c r="AR4" s="4"/>
      <c r="AT4" s="3" t="s">
        <v>16</v>
      </c>
      <c r="AU4" s="4"/>
      <c r="AV4"/>
      <c r="AW4" s="3" t="s">
        <v>16</v>
      </c>
      <c r="AX4" s="4"/>
      <c r="AZ4" s="3" t="s">
        <v>16</v>
      </c>
      <c r="BA4" s="4"/>
      <c r="BB4"/>
      <c r="BC4" s="3" t="s">
        <v>16</v>
      </c>
      <c r="BD4" s="4">
        <v>0</v>
      </c>
      <c r="BE4"/>
      <c r="BF4" s="3" t="s">
        <v>199</v>
      </c>
      <c r="BG4" s="4"/>
      <c r="BH4" s="4"/>
      <c r="BI4"/>
      <c r="BJ4"/>
      <c r="BK4"/>
    </row>
    <row r="5" spans="1:63" ht="15" customHeight="1" x14ac:dyDescent="0.25">
      <c r="A5" s="27"/>
      <c r="B5" s="27"/>
      <c r="C5" s="27"/>
      <c r="D5" s="27"/>
      <c r="E5" s="27"/>
      <c r="F5" s="28"/>
      <c r="G5" s="28"/>
      <c r="H5" s="27"/>
      <c r="I5" s="27"/>
      <c r="J5" s="27"/>
      <c r="K5" s="27"/>
      <c r="L5" s="28"/>
      <c r="M5" s="28"/>
      <c r="N5" s="27"/>
      <c r="O5" s="27"/>
      <c r="P5" s="28"/>
      <c r="Q5" s="27"/>
      <c r="R5" s="27"/>
      <c r="S5" s="72"/>
      <c r="T5" s="27"/>
      <c r="V5"/>
      <c r="W5"/>
      <c r="X5"/>
      <c r="Y5"/>
      <c r="Z5"/>
      <c r="AB5" s="3" t="s">
        <v>16</v>
      </c>
      <c r="AC5" s="4"/>
      <c r="AD5" s="4"/>
      <c r="AE5"/>
      <c r="AF5"/>
      <c r="AG5"/>
      <c r="AH5"/>
      <c r="AI5"/>
      <c r="AJ5" s="4"/>
      <c r="AK5" s="4"/>
      <c r="AL5" s="4"/>
      <c r="AM5" s="4"/>
      <c r="AN5" s="4"/>
      <c r="AO5" s="4"/>
      <c r="AP5" s="4"/>
      <c r="AQ5" s="4"/>
      <c r="AR5" s="4"/>
      <c r="AT5"/>
      <c r="AU5"/>
      <c r="AV5"/>
      <c r="AW5"/>
      <c r="AX5"/>
      <c r="AZ5"/>
      <c r="BA5"/>
      <c r="BB5"/>
      <c r="BC5"/>
      <c r="BD5"/>
      <c r="BE5"/>
      <c r="BF5" s="43" t="s">
        <v>16</v>
      </c>
      <c r="BG5" s="44"/>
      <c r="BH5" s="44"/>
      <c r="BI5"/>
      <c r="BJ5"/>
      <c r="BK5"/>
    </row>
    <row r="6" spans="1:63" ht="15" customHeight="1" x14ac:dyDescent="0.25">
      <c r="A6" s="27"/>
      <c r="B6" s="27"/>
      <c r="C6" s="27"/>
      <c r="D6" s="27"/>
      <c r="E6" s="27"/>
      <c r="F6" s="28"/>
      <c r="G6" s="28"/>
      <c r="H6" s="27"/>
      <c r="I6" s="27"/>
      <c r="J6" s="27"/>
      <c r="K6" s="27"/>
      <c r="L6" s="28"/>
      <c r="M6" s="28"/>
      <c r="N6" s="27"/>
      <c r="O6" s="27"/>
      <c r="P6" s="28"/>
      <c r="Q6" s="27"/>
      <c r="R6" s="27"/>
      <c r="S6" s="72"/>
      <c r="T6" s="27"/>
      <c r="V6"/>
      <c r="W6"/>
      <c r="X6"/>
      <c r="Y6"/>
      <c r="Z6"/>
      <c r="AB6"/>
      <c r="AC6"/>
      <c r="AD6"/>
      <c r="AE6"/>
      <c r="AF6"/>
      <c r="AG6"/>
      <c r="AH6"/>
      <c r="AI6"/>
      <c r="AJ6" s="4"/>
      <c r="AK6" s="4"/>
      <c r="AL6" s="4"/>
      <c r="AM6" s="4"/>
      <c r="AN6" s="4"/>
      <c r="AO6" s="4"/>
      <c r="AP6" s="4"/>
      <c r="AQ6" s="4"/>
      <c r="AR6" s="4"/>
      <c r="AT6"/>
      <c r="AU6"/>
      <c r="AV6"/>
      <c r="AW6"/>
      <c r="AX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 x14ac:dyDescent="0.25">
      <c r="A7" s="27"/>
      <c r="B7" s="27"/>
      <c r="C7" s="27"/>
      <c r="D7" s="27"/>
      <c r="E7" s="27"/>
      <c r="F7" s="28"/>
      <c r="G7" s="28"/>
      <c r="H7" s="29"/>
      <c r="I7" s="27"/>
      <c r="J7" s="27"/>
      <c r="K7" s="27"/>
      <c r="L7" s="28"/>
      <c r="M7" s="28"/>
      <c r="N7" s="27"/>
      <c r="O7" s="27"/>
      <c r="P7" s="28"/>
      <c r="Q7" s="27"/>
      <c r="R7" s="27"/>
      <c r="S7" s="72"/>
      <c r="T7" s="27"/>
      <c r="V7"/>
      <c r="W7"/>
      <c r="X7"/>
      <c r="Y7"/>
      <c r="Z7"/>
      <c r="AB7"/>
      <c r="AC7"/>
      <c r="AD7"/>
      <c r="AE7"/>
      <c r="AF7"/>
      <c r="AG7"/>
      <c r="AH7"/>
      <c r="AI7"/>
      <c r="AJ7" s="4"/>
      <c r="AK7" s="4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 x14ac:dyDescent="0.25">
      <c r="A8" s="27"/>
      <c r="B8" s="27"/>
      <c r="C8" s="27"/>
      <c r="D8" s="27"/>
      <c r="E8" s="27"/>
      <c r="F8" s="28"/>
      <c r="G8" s="28"/>
      <c r="H8" s="29"/>
      <c r="I8" s="27"/>
      <c r="J8" s="27"/>
      <c r="K8" s="27"/>
      <c r="L8" s="28"/>
      <c r="M8" s="28"/>
      <c r="N8" s="27"/>
      <c r="O8" s="27"/>
      <c r="P8" s="28"/>
      <c r="Q8" s="27"/>
      <c r="R8" s="27"/>
      <c r="S8" s="72"/>
      <c r="T8" s="27"/>
      <c r="V8"/>
      <c r="W8"/>
      <c r="X8"/>
      <c r="Y8"/>
      <c r="Z8"/>
      <c r="AB8"/>
      <c r="AC8"/>
      <c r="AD8"/>
      <c r="AE8"/>
      <c r="AF8"/>
      <c r="AG8"/>
      <c r="AH8"/>
      <c r="AI8"/>
      <c r="AJ8" s="4"/>
      <c r="AK8" s="4"/>
      <c r="AL8" s="4"/>
      <c r="AM8" s="4"/>
      <c r="AN8" s="4"/>
      <c r="AO8" s="4"/>
      <c r="AP8" s="4"/>
      <c r="AQ8" s="4"/>
      <c r="AR8" s="4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x14ac:dyDescent="0.25">
      <c r="A9" s="27"/>
      <c r="B9" s="27"/>
      <c r="C9" s="27"/>
      <c r="D9" s="27"/>
      <c r="E9" s="27"/>
      <c r="F9" s="28"/>
      <c r="G9" s="28"/>
      <c r="H9" s="29"/>
      <c r="I9" s="27"/>
      <c r="J9" s="27"/>
      <c r="K9" s="27"/>
      <c r="L9" s="28"/>
      <c r="M9" s="28"/>
      <c r="N9" s="27"/>
      <c r="O9" s="27"/>
      <c r="P9" s="28"/>
      <c r="Q9" s="27"/>
      <c r="R9" s="27"/>
      <c r="S9" s="72"/>
      <c r="T9" s="27"/>
      <c r="V9"/>
      <c r="W9"/>
      <c r="X9" s="45"/>
      <c r="Y9"/>
      <c r="Z9"/>
      <c r="AB9"/>
      <c r="AC9"/>
      <c r="AD9"/>
      <c r="AE9"/>
      <c r="AF9"/>
      <c r="AG9"/>
      <c r="AH9"/>
      <c r="AI9" s="45"/>
      <c r="AJ9" s="44"/>
      <c r="AK9" s="44"/>
      <c r="AL9" s="44"/>
      <c r="AM9" s="44"/>
      <c r="AN9" s="44"/>
      <c r="AO9" s="44"/>
      <c r="AP9" s="44"/>
      <c r="AQ9" s="44"/>
      <c r="AR9" s="44"/>
      <c r="AT9" s="45"/>
      <c r="AU9" s="45"/>
      <c r="AV9" s="45"/>
      <c r="AW9"/>
      <c r="AX9"/>
      <c r="AZ9" s="45"/>
      <c r="BA9" s="45"/>
      <c r="BB9" s="45"/>
      <c r="BC9" s="45"/>
      <c r="BD9" s="45"/>
      <c r="BE9" s="45"/>
      <c r="BF9"/>
      <c r="BG9"/>
      <c r="BH9"/>
      <c r="BI9"/>
      <c r="BJ9" s="45"/>
    </row>
    <row r="10" spans="1:63" ht="15" customHeight="1" x14ac:dyDescent="0.25">
      <c r="A10" s="27"/>
      <c r="B10" s="27"/>
      <c r="C10" s="27"/>
      <c r="D10" s="27"/>
      <c r="E10" s="27"/>
      <c r="F10" s="28"/>
      <c r="G10" s="28"/>
      <c r="H10" s="29"/>
      <c r="I10" s="27"/>
      <c r="J10" s="27"/>
      <c r="K10" s="27"/>
      <c r="L10" s="28"/>
      <c r="M10" s="28"/>
      <c r="N10" s="27"/>
      <c r="O10" s="27"/>
      <c r="P10" s="28"/>
      <c r="Q10" s="27"/>
      <c r="R10" s="27"/>
      <c r="S10" s="72"/>
      <c r="T10" s="2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4"/>
      <c r="AK10" s="4"/>
      <c r="AL10" s="4"/>
      <c r="AM10" s="4"/>
      <c r="AN10" s="4"/>
      <c r="AO10" s="4"/>
      <c r="AP10" s="4"/>
      <c r="AQ10" s="4"/>
      <c r="AR10" s="4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25">
      <c r="A11" s="27"/>
      <c r="B11" s="27"/>
      <c r="C11" s="27"/>
      <c r="D11" s="27"/>
      <c r="E11" s="27"/>
      <c r="F11" s="28"/>
      <c r="G11" s="28"/>
      <c r="H11" s="29"/>
      <c r="I11" s="27"/>
      <c r="J11" s="27"/>
      <c r="K11" s="27"/>
      <c r="L11" s="28"/>
      <c r="M11" s="28"/>
      <c r="N11" s="27"/>
      <c r="O11" s="27"/>
      <c r="P11" s="28"/>
      <c r="Q11" s="27"/>
      <c r="R11" s="27"/>
      <c r="S11" s="72"/>
      <c r="T11" s="2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4"/>
      <c r="AK11" s="4"/>
      <c r="AL11" s="4"/>
      <c r="AM11" s="4"/>
      <c r="AN11" s="4"/>
      <c r="AO11" s="4"/>
      <c r="AP11" s="4"/>
      <c r="AQ11" s="4"/>
      <c r="AR11" s="4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25">
      <c r="A12" s="27"/>
      <c r="B12" s="27"/>
      <c r="C12" s="27"/>
      <c r="D12" s="27"/>
      <c r="E12" s="27"/>
      <c r="F12" s="28"/>
      <c r="G12" s="28"/>
      <c r="H12" s="29"/>
      <c r="I12" s="27"/>
      <c r="J12" s="27"/>
      <c r="K12" s="27"/>
      <c r="L12" s="28"/>
      <c r="M12" s="28"/>
      <c r="N12" s="27"/>
      <c r="O12" s="27"/>
      <c r="P12" s="28"/>
      <c r="Q12" s="27"/>
      <c r="R12" s="27"/>
      <c r="S12" s="72"/>
      <c r="T12" s="27"/>
      <c r="V12"/>
      <c r="W12"/>
      <c r="X12"/>
      <c r="Z12"/>
      <c r="AA12"/>
      <c r="AB12"/>
      <c r="AC12"/>
      <c r="AD12"/>
      <c r="AE12"/>
      <c r="AF12"/>
      <c r="AG12"/>
      <c r="AH12"/>
      <c r="AI12"/>
      <c r="AJ12" s="4"/>
      <c r="AK12" s="4"/>
      <c r="AL12" s="4"/>
      <c r="AM12" s="4"/>
      <c r="AN12" s="4"/>
      <c r="AO12" s="4"/>
      <c r="AP12" s="4"/>
      <c r="AQ12" s="4"/>
      <c r="AR12" s="4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25">
      <c r="A13" s="27"/>
      <c r="B13" s="27"/>
      <c r="C13" s="27"/>
      <c r="D13" s="27"/>
      <c r="E13" s="27"/>
      <c r="F13" s="28"/>
      <c r="G13" s="28"/>
      <c r="H13" s="29"/>
      <c r="I13" s="27"/>
      <c r="J13" s="27"/>
      <c r="K13" s="27"/>
      <c r="L13" s="28"/>
      <c r="M13" s="28"/>
      <c r="N13" s="27"/>
      <c r="O13" s="27"/>
      <c r="P13" s="28"/>
      <c r="Q13" s="27"/>
      <c r="R13" s="27"/>
      <c r="S13" s="72"/>
      <c r="T13" s="27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25">
      <c r="A14" s="27"/>
      <c r="B14" s="27"/>
      <c r="C14" s="27"/>
      <c r="D14" s="27"/>
      <c r="E14" s="27"/>
      <c r="F14" s="28"/>
      <c r="G14" s="28"/>
      <c r="H14" s="29"/>
      <c r="I14" s="27"/>
      <c r="J14" s="27"/>
      <c r="K14" s="27"/>
      <c r="L14" s="28"/>
      <c r="M14" s="28"/>
      <c r="N14" s="27"/>
      <c r="O14" s="27"/>
      <c r="P14" s="28"/>
      <c r="Q14" s="27"/>
      <c r="R14" s="27"/>
      <c r="S14" s="73"/>
      <c r="T14" s="29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25">
      <c r="A15" s="27"/>
      <c r="B15" s="27"/>
      <c r="C15" s="27"/>
      <c r="D15" s="27"/>
      <c r="E15" s="27"/>
      <c r="F15" s="28"/>
      <c r="G15" s="28"/>
      <c r="H15" s="29"/>
      <c r="I15" s="27"/>
      <c r="J15" s="27"/>
      <c r="K15" s="27"/>
      <c r="L15" s="28"/>
      <c r="M15" s="28"/>
      <c r="N15" s="27"/>
      <c r="O15" s="27"/>
      <c r="P15" s="28"/>
      <c r="Q15" s="27"/>
      <c r="R15" s="27"/>
      <c r="S15" s="72"/>
      <c r="T15" s="27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25">
      <c r="A16" s="27"/>
      <c r="B16" s="27"/>
      <c r="C16" s="27"/>
      <c r="D16" s="27"/>
      <c r="E16" s="27"/>
      <c r="F16" s="28"/>
      <c r="G16" s="28"/>
      <c r="H16" s="29"/>
      <c r="I16" s="27"/>
      <c r="J16" s="27"/>
      <c r="K16" s="27"/>
      <c r="L16" s="28"/>
      <c r="M16" s="28"/>
      <c r="N16" s="27"/>
      <c r="O16" s="27"/>
      <c r="P16" s="28"/>
      <c r="Q16" s="27"/>
      <c r="R16" s="27"/>
      <c r="S16" s="72"/>
      <c r="T16" s="27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25">
      <c r="A17" s="31"/>
      <c r="B17" s="32"/>
      <c r="C17" s="32"/>
      <c r="D17" s="32"/>
      <c r="E17" s="32"/>
      <c r="F17" s="33"/>
      <c r="G17" s="33"/>
      <c r="H17" s="34"/>
      <c r="I17" s="32"/>
      <c r="J17" s="32"/>
      <c r="K17" s="32"/>
      <c r="L17" s="33"/>
      <c r="M17" s="33"/>
      <c r="N17" s="32"/>
      <c r="O17" s="32"/>
      <c r="P17" s="33"/>
      <c r="Q17" s="32"/>
      <c r="R17" s="32"/>
      <c r="S17" s="74"/>
      <c r="T17" s="27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25">
      <c r="A18" s="31"/>
      <c r="B18" s="32"/>
      <c r="C18" s="32"/>
      <c r="D18" s="32"/>
      <c r="E18" s="32"/>
      <c r="F18" s="33"/>
      <c r="G18" s="33"/>
      <c r="H18" s="34"/>
      <c r="I18" s="32"/>
      <c r="J18" s="32"/>
      <c r="K18" s="32"/>
      <c r="L18" s="33"/>
      <c r="M18" s="33"/>
      <c r="N18" s="32"/>
      <c r="O18" s="32"/>
      <c r="P18" s="33"/>
      <c r="Q18" s="32"/>
      <c r="R18" s="32"/>
      <c r="S18" s="72"/>
      <c r="T18" s="27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25">
      <c r="A19" s="27"/>
      <c r="B19" s="27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  <c r="N19" s="27"/>
      <c r="O19" s="27"/>
      <c r="P19" s="28"/>
      <c r="Q19" s="27"/>
      <c r="R19" s="27"/>
      <c r="S19" s="75"/>
      <c r="T19" s="30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25">
      <c r="A20" s="27"/>
      <c r="B20" s="27"/>
      <c r="C20" s="27"/>
      <c r="D20" s="27"/>
      <c r="E20" s="27"/>
      <c r="F20" s="28"/>
      <c r="G20" s="28"/>
      <c r="H20" s="27"/>
      <c r="I20" s="27"/>
      <c r="J20" s="27"/>
      <c r="K20" s="27"/>
      <c r="L20" s="28"/>
      <c r="M20" s="28"/>
      <c r="N20" s="27"/>
      <c r="O20" s="27"/>
      <c r="P20" s="28"/>
      <c r="Q20" s="27"/>
      <c r="R20" s="27"/>
      <c r="S20" s="75"/>
      <c r="T20" s="30"/>
      <c r="U20"/>
      <c r="BJ20"/>
    </row>
    <row r="21" spans="1:62" ht="15" customHeight="1" x14ac:dyDescent="0.25">
      <c r="A21" s="27"/>
      <c r="B21" s="27"/>
      <c r="C21" s="27"/>
      <c r="D21" s="27"/>
      <c r="E21" s="27"/>
      <c r="F21" s="28"/>
      <c r="G21" s="28"/>
      <c r="H21" s="27"/>
      <c r="I21" s="27"/>
      <c r="J21" s="27"/>
      <c r="K21" s="27"/>
      <c r="L21" s="28"/>
      <c r="M21" s="28"/>
      <c r="N21" s="27"/>
      <c r="O21" s="27"/>
      <c r="P21" s="28"/>
      <c r="Q21" s="27"/>
      <c r="R21" s="27"/>
      <c r="S21" s="75"/>
      <c r="T21" s="30"/>
      <c r="U21"/>
      <c r="BJ21"/>
    </row>
    <row r="22" spans="1:62" ht="15" customHeight="1" x14ac:dyDescent="0.25">
      <c r="A22" s="2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28"/>
      <c r="N22" s="27"/>
      <c r="O22" s="27"/>
      <c r="P22" s="28"/>
      <c r="Q22" s="27"/>
      <c r="R22" s="27"/>
      <c r="S22" s="75"/>
      <c r="T22" s="30"/>
      <c r="U22"/>
    </row>
    <row r="23" spans="1:62" ht="15" customHeight="1" x14ac:dyDescent="0.25">
      <c r="A23" s="27"/>
      <c r="B23" s="27"/>
      <c r="C23" s="27"/>
      <c r="D23" s="27"/>
      <c r="E23" s="27"/>
      <c r="F23" s="28"/>
      <c r="G23" s="28"/>
      <c r="H23" s="27"/>
      <c r="I23" s="27"/>
      <c r="J23" s="27"/>
      <c r="K23" s="27"/>
      <c r="L23" s="28"/>
      <c r="M23" s="28"/>
      <c r="N23" s="27"/>
      <c r="O23" s="27"/>
      <c r="P23" s="28"/>
      <c r="Q23" s="27"/>
      <c r="R23" s="27"/>
      <c r="S23" s="75"/>
      <c r="T23" s="30"/>
      <c r="U23"/>
    </row>
    <row r="24" spans="1:62" ht="15" customHeight="1" x14ac:dyDescent="0.25">
      <c r="A24" s="2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28"/>
      <c r="N24" s="27"/>
      <c r="O24" s="27"/>
      <c r="P24" s="28"/>
      <c r="Q24" s="27"/>
      <c r="R24" s="27"/>
      <c r="S24" s="75"/>
      <c r="T24" s="30"/>
      <c r="U24"/>
    </row>
    <row r="25" spans="1:62" ht="15" customHeight="1" x14ac:dyDescent="0.25">
      <c r="A25" s="27"/>
      <c r="B25" s="27"/>
      <c r="C25" s="27"/>
      <c r="D25" s="27"/>
      <c r="E25" s="27"/>
      <c r="F25" s="28"/>
      <c r="G25" s="28"/>
      <c r="H25" s="27"/>
      <c r="I25" s="27"/>
      <c r="J25" s="27"/>
      <c r="K25" s="27"/>
      <c r="L25" s="28"/>
      <c r="M25" s="28"/>
      <c r="N25" s="27"/>
      <c r="O25" s="27"/>
      <c r="P25" s="28"/>
      <c r="Q25" s="27"/>
      <c r="R25" s="27"/>
      <c r="S25" s="75"/>
      <c r="T25" s="30"/>
      <c r="U25"/>
    </row>
    <row r="26" spans="1:62" ht="15" customHeight="1" x14ac:dyDescent="0.25">
      <c r="A26" s="2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28"/>
      <c r="N26" s="27"/>
      <c r="O26" s="27"/>
      <c r="P26" s="28"/>
      <c r="Q26" s="27"/>
      <c r="R26" s="27"/>
      <c r="S26" s="75"/>
      <c r="T26" s="30"/>
      <c r="U2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62" ht="15" customHeight="1" x14ac:dyDescent="0.25">
      <c r="A27" s="27"/>
      <c r="B27" s="27"/>
      <c r="C27" s="27"/>
      <c r="D27" s="27"/>
      <c r="E27" s="27"/>
      <c r="F27" s="28"/>
      <c r="G27" s="28"/>
      <c r="H27" s="27"/>
      <c r="I27" s="27"/>
      <c r="J27" s="27"/>
      <c r="K27" s="27"/>
      <c r="L27" s="28"/>
      <c r="M27" s="28"/>
      <c r="N27" s="27"/>
      <c r="O27" s="27"/>
      <c r="P27" s="28"/>
      <c r="Q27" s="27"/>
      <c r="R27" s="27"/>
      <c r="S27" s="75"/>
      <c r="T27" s="30"/>
      <c r="U27"/>
    </row>
    <row r="28" spans="1:62" ht="15" customHeight="1" x14ac:dyDescent="0.25">
      <c r="A28" s="2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28"/>
      <c r="N28" s="27"/>
      <c r="O28" s="27"/>
      <c r="P28" s="28"/>
      <c r="Q28" s="27"/>
      <c r="R28" s="27"/>
      <c r="S28" s="75"/>
      <c r="T28" s="30"/>
      <c r="U28"/>
    </row>
    <row r="29" spans="1:62" ht="15" customHeight="1" x14ac:dyDescent="0.25">
      <c r="A29" s="27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8"/>
      <c r="M29" s="28"/>
      <c r="N29" s="27"/>
      <c r="O29" s="27"/>
      <c r="P29" s="28"/>
      <c r="Q29" s="27"/>
      <c r="R29" s="27"/>
      <c r="S29" s="75"/>
      <c r="T29" s="30"/>
      <c r="U29"/>
    </row>
    <row r="30" spans="1:62" ht="15" customHeight="1" x14ac:dyDescent="0.25">
      <c r="A30" s="2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28"/>
      <c r="N30" s="27"/>
      <c r="O30" s="27"/>
      <c r="P30" s="28"/>
      <c r="Q30" s="27"/>
      <c r="R30" s="27"/>
      <c r="S30" s="75"/>
      <c r="T30" s="30"/>
      <c r="U30"/>
    </row>
    <row r="31" spans="1:62" ht="15" customHeight="1" x14ac:dyDescent="0.25">
      <c r="A31" s="27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8"/>
      <c r="M31" s="28"/>
      <c r="N31" s="27"/>
      <c r="O31" s="27"/>
      <c r="P31" s="28"/>
      <c r="Q31" s="27"/>
      <c r="R31" s="27"/>
      <c r="S31" s="72"/>
      <c r="T31" s="27"/>
    </row>
    <row r="32" spans="1:62" ht="15" customHeight="1" x14ac:dyDescent="0.25">
      <c r="A32" s="27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8"/>
      <c r="M32" s="28"/>
      <c r="N32" s="27"/>
      <c r="O32" s="27"/>
      <c r="P32" s="28"/>
      <c r="Q32" s="27"/>
      <c r="R32" s="27"/>
      <c r="S32" s="72"/>
      <c r="T32" s="27"/>
    </row>
    <row r="33" spans="1:20" ht="15" customHeight="1" x14ac:dyDescent="0.25">
      <c r="A33" s="27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8"/>
      <c r="M33" s="28"/>
      <c r="N33" s="27"/>
      <c r="O33" s="27"/>
      <c r="P33" s="28"/>
      <c r="Q33" s="27"/>
      <c r="R33" s="27"/>
      <c r="S33" s="72"/>
      <c r="T33" s="27"/>
    </row>
    <row r="34" spans="1:20" ht="15" customHeight="1" x14ac:dyDescent="0.25">
      <c r="A34" s="27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8"/>
      <c r="M34" s="28"/>
      <c r="N34" s="27"/>
      <c r="O34" s="27"/>
      <c r="P34" s="28"/>
      <c r="Q34" s="27"/>
      <c r="R34" s="27"/>
      <c r="S34" s="72"/>
      <c r="T34" s="27"/>
    </row>
    <row r="35" spans="1:20" ht="15" customHeight="1" x14ac:dyDescent="0.25">
      <c r="A35" s="27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8"/>
      <c r="M35" s="28"/>
      <c r="N35" s="27"/>
      <c r="O35" s="27"/>
      <c r="P35" s="28"/>
      <c r="Q35" s="27"/>
      <c r="R35" s="27"/>
      <c r="S35" s="72"/>
      <c r="T35" s="27"/>
    </row>
    <row r="36" spans="1:20" ht="15" customHeight="1" x14ac:dyDescent="0.25">
      <c r="A36" s="27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8"/>
      <c r="M36" s="28"/>
      <c r="N36" s="27"/>
      <c r="O36" s="27"/>
      <c r="P36" s="28"/>
      <c r="Q36" s="27"/>
      <c r="R36" s="27"/>
      <c r="S36" s="72"/>
      <c r="T36" s="27"/>
    </row>
    <row r="37" spans="1:20" ht="15" customHeight="1" x14ac:dyDescent="0.25">
      <c r="A37" s="27"/>
      <c r="B37" s="27"/>
      <c r="C37" s="27"/>
      <c r="D37" s="27"/>
      <c r="E37" s="27"/>
      <c r="F37" s="28"/>
      <c r="G37" s="28"/>
      <c r="H37" s="27"/>
      <c r="I37" s="27"/>
      <c r="J37" s="27"/>
      <c r="K37" s="27"/>
      <c r="L37" s="28"/>
      <c r="M37" s="28"/>
      <c r="N37" s="27"/>
      <c r="O37" s="27"/>
      <c r="P37" s="28"/>
      <c r="Q37" s="27"/>
      <c r="R37" s="27"/>
      <c r="S37" s="72"/>
      <c r="T37" s="27"/>
    </row>
    <row r="38" spans="1:20" ht="15" customHeight="1" x14ac:dyDescent="0.25">
      <c r="A38" s="27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  <c r="M38" s="28"/>
      <c r="N38" s="27"/>
      <c r="O38" s="27"/>
      <c r="P38" s="28"/>
      <c r="Q38" s="27"/>
      <c r="R38" s="27"/>
      <c r="S38" s="72"/>
      <c r="T38" s="27"/>
    </row>
    <row r="39" spans="1:20" ht="15" customHeight="1" x14ac:dyDescent="0.25">
      <c r="A39" s="27"/>
      <c r="B39" s="27"/>
      <c r="C39" s="27"/>
      <c r="D39" s="27"/>
      <c r="E39" s="27"/>
      <c r="F39" s="28"/>
      <c r="G39" s="28"/>
      <c r="H39" s="27"/>
      <c r="I39" s="27"/>
      <c r="J39" s="27"/>
      <c r="K39" s="27"/>
      <c r="L39" s="28"/>
      <c r="M39" s="28"/>
      <c r="N39" s="27"/>
      <c r="O39" s="27"/>
      <c r="P39" s="28"/>
      <c r="Q39" s="27"/>
      <c r="R39" s="27"/>
      <c r="S39" s="72"/>
      <c r="T39" s="27"/>
    </row>
    <row r="40" spans="1:20" ht="15" customHeight="1" x14ac:dyDescent="0.25">
      <c r="A40" s="27"/>
      <c r="B40" s="27"/>
      <c r="C40" s="27"/>
      <c r="D40" s="27"/>
      <c r="E40" s="27"/>
      <c r="F40" s="28"/>
      <c r="G40" s="28"/>
      <c r="H40" s="27"/>
      <c r="I40" s="27"/>
      <c r="J40" s="27"/>
      <c r="K40" s="27"/>
      <c r="L40" s="28"/>
      <c r="M40" s="28"/>
      <c r="N40" s="27"/>
      <c r="O40" s="27"/>
      <c r="P40" s="28"/>
      <c r="Q40" s="27"/>
      <c r="R40" s="27"/>
      <c r="S40" s="72"/>
      <c r="T40" s="27"/>
    </row>
    <row r="41" spans="1:20" ht="15" customHeight="1" x14ac:dyDescent="0.25">
      <c r="A41" s="27"/>
      <c r="B41" s="27"/>
      <c r="C41" s="27"/>
      <c r="D41" s="27"/>
      <c r="E41" s="27"/>
      <c r="F41" s="28"/>
      <c r="G41" s="28"/>
      <c r="H41" s="27"/>
      <c r="I41" s="27"/>
      <c r="J41" s="27"/>
      <c r="K41" s="27"/>
      <c r="L41" s="28"/>
      <c r="M41" s="28"/>
      <c r="N41" s="27"/>
      <c r="O41" s="27"/>
      <c r="P41" s="28"/>
      <c r="Q41" s="27"/>
      <c r="R41" s="27"/>
      <c r="S41" s="72"/>
      <c r="T41" s="27"/>
    </row>
    <row r="42" spans="1:20" ht="15" customHeight="1" x14ac:dyDescent="0.25">
      <c r="A42" s="27"/>
      <c r="B42" s="27"/>
      <c r="C42" s="27"/>
      <c r="D42" s="27"/>
      <c r="E42" s="27"/>
      <c r="F42" s="28"/>
      <c r="G42" s="28"/>
      <c r="H42" s="27"/>
      <c r="I42" s="27"/>
      <c r="J42" s="27"/>
      <c r="K42" s="27"/>
      <c r="L42" s="28"/>
      <c r="M42" s="28"/>
      <c r="N42" s="27"/>
      <c r="O42" s="27"/>
      <c r="P42" s="28"/>
      <c r="Q42" s="27"/>
      <c r="R42" s="27"/>
      <c r="S42" s="72"/>
      <c r="T42" s="27"/>
    </row>
    <row r="43" spans="1:20" ht="15" customHeight="1" x14ac:dyDescent="0.25">
      <c r="A43" s="27"/>
      <c r="B43" s="27"/>
      <c r="C43" s="27"/>
      <c r="D43" s="27"/>
      <c r="E43" s="27"/>
      <c r="F43" s="28"/>
      <c r="G43" s="28"/>
      <c r="H43" s="27"/>
      <c r="I43" s="27"/>
      <c r="J43" s="27"/>
      <c r="K43" s="27"/>
      <c r="L43" s="28"/>
      <c r="M43" s="28"/>
      <c r="N43" s="27"/>
      <c r="O43" s="27"/>
      <c r="P43" s="28"/>
      <c r="Q43" s="27"/>
      <c r="R43" s="27"/>
      <c r="S43" s="72"/>
      <c r="T43" s="27"/>
    </row>
    <row r="44" spans="1:20" ht="15" customHeight="1" x14ac:dyDescent="0.25">
      <c r="A44" s="27"/>
      <c r="B44" s="27"/>
      <c r="C44" s="27"/>
      <c r="D44" s="27"/>
      <c r="E44" s="27"/>
      <c r="F44" s="28"/>
      <c r="G44" s="28"/>
      <c r="H44" s="27"/>
      <c r="I44" s="27"/>
      <c r="J44" s="27"/>
      <c r="K44" s="27"/>
      <c r="L44" s="28"/>
      <c r="M44" s="28"/>
      <c r="N44" s="27"/>
      <c r="O44" s="27"/>
      <c r="P44" s="28"/>
      <c r="Q44" s="27"/>
      <c r="R44" s="27"/>
      <c r="S44" s="72"/>
      <c r="T44" s="27"/>
    </row>
    <row r="45" spans="1:20" ht="15" customHeight="1" x14ac:dyDescent="0.25">
      <c r="A45" s="27"/>
      <c r="B45" s="27"/>
      <c r="C45" s="27"/>
      <c r="D45" s="27"/>
      <c r="E45" s="27"/>
      <c r="F45" s="28"/>
      <c r="G45" s="28"/>
      <c r="H45" s="27"/>
      <c r="I45" s="27"/>
      <c r="J45" s="27"/>
      <c r="K45" s="27"/>
      <c r="L45" s="28"/>
      <c r="M45" s="28"/>
      <c r="N45" s="27"/>
      <c r="O45" s="27"/>
      <c r="P45" s="28"/>
      <c r="Q45" s="27"/>
      <c r="R45" s="27"/>
      <c r="S45" s="72"/>
      <c r="T45" s="27"/>
    </row>
    <row r="46" spans="1:20" ht="15" customHeight="1" x14ac:dyDescent="0.25">
      <c r="A46" s="27"/>
      <c r="B46" s="27"/>
      <c r="C46" s="27"/>
      <c r="D46" s="27"/>
      <c r="E46" s="27"/>
      <c r="F46" s="28"/>
      <c r="G46" s="28"/>
      <c r="H46" s="27"/>
      <c r="I46" s="27"/>
      <c r="J46" s="27"/>
      <c r="K46" s="27"/>
      <c r="L46" s="28"/>
      <c r="M46" s="28"/>
      <c r="N46" s="27"/>
      <c r="O46" s="27"/>
      <c r="P46" s="28"/>
      <c r="Q46" s="27"/>
      <c r="R46" s="27"/>
      <c r="S46" s="72"/>
      <c r="T46" s="27"/>
    </row>
    <row r="47" spans="1:20" ht="15" customHeight="1" x14ac:dyDescent="0.25">
      <c r="A47" s="27"/>
      <c r="B47" s="27"/>
      <c r="C47" s="27"/>
      <c r="D47" s="27"/>
      <c r="E47" s="27"/>
      <c r="F47" s="28"/>
      <c r="G47" s="28"/>
      <c r="H47" s="27"/>
      <c r="I47" s="27"/>
      <c r="J47" s="27"/>
      <c r="K47" s="27"/>
      <c r="L47" s="28"/>
      <c r="M47" s="28"/>
      <c r="N47" s="27"/>
      <c r="O47" s="27"/>
      <c r="P47" s="28"/>
      <c r="Q47" s="27"/>
      <c r="R47" s="27"/>
      <c r="S47" s="72"/>
      <c r="T47" s="27"/>
    </row>
    <row r="48" spans="1:20" ht="15" customHeight="1" x14ac:dyDescent="0.25">
      <c r="A48" s="27"/>
      <c r="B48" s="27"/>
      <c r="C48" s="27"/>
      <c r="D48" s="27"/>
      <c r="E48" s="27"/>
      <c r="F48" s="28"/>
      <c r="G48" s="28"/>
      <c r="H48" s="27"/>
      <c r="I48" s="27"/>
      <c r="J48" s="27"/>
      <c r="K48" s="27"/>
      <c r="L48" s="28"/>
      <c r="M48" s="28"/>
      <c r="N48" s="27"/>
      <c r="O48" s="27"/>
      <c r="P48" s="28"/>
      <c r="Q48" s="27"/>
      <c r="R48" s="27"/>
      <c r="S48" s="72"/>
      <c r="T48" s="27"/>
    </row>
    <row r="49" spans="1:26" ht="15" customHeight="1" x14ac:dyDescent="0.25">
      <c r="A49" s="27"/>
      <c r="B49" s="27"/>
      <c r="C49" s="27"/>
      <c r="D49" s="27"/>
      <c r="E49" s="27"/>
      <c r="F49" s="28"/>
      <c r="G49" s="28"/>
      <c r="H49" s="27"/>
      <c r="I49" s="27"/>
      <c r="J49" s="27"/>
      <c r="K49" s="27"/>
      <c r="L49" s="28"/>
      <c r="M49" s="28"/>
      <c r="N49" s="27"/>
      <c r="O49" s="27"/>
      <c r="P49" s="28"/>
      <c r="Q49" s="27"/>
      <c r="R49" s="27"/>
      <c r="S49" s="72"/>
      <c r="T49" s="27"/>
    </row>
    <row r="50" spans="1:26" ht="15" customHeight="1" thickBot="1" x14ac:dyDescent="0.3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8"/>
      <c r="M50" s="28"/>
      <c r="N50" s="27"/>
      <c r="O50" s="27"/>
      <c r="P50" s="28"/>
      <c r="Q50" s="27"/>
      <c r="R50" s="27"/>
      <c r="S50" s="72"/>
      <c r="T50" s="27"/>
    </row>
    <row r="51" spans="1:26" ht="15" customHeight="1" thickBot="1" x14ac:dyDescent="0.3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8"/>
      <c r="M51" s="28"/>
      <c r="N51" s="27"/>
      <c r="O51" s="27"/>
      <c r="P51" s="28"/>
      <c r="Q51" s="27"/>
      <c r="R51" s="27"/>
      <c r="S51" s="72"/>
      <c r="T51" s="27"/>
      <c r="V51" s="88" t="s">
        <v>23</v>
      </c>
      <c r="W51" s="89"/>
      <c r="Y51" s="90" t="s">
        <v>193</v>
      </c>
      <c r="Z51" s="91"/>
    </row>
    <row r="52" spans="1:26" ht="15" customHeight="1" x14ac:dyDescent="0.2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8"/>
      <c r="M52" s="28"/>
      <c r="N52" s="27"/>
      <c r="O52" s="27"/>
      <c r="P52" s="28"/>
      <c r="Q52" s="27"/>
      <c r="R52" s="27"/>
      <c r="S52" s="72"/>
      <c r="T52" s="27"/>
      <c r="V52" s="12" t="s">
        <v>26</v>
      </c>
      <c r="Y52" s="12" t="s">
        <v>309</v>
      </c>
      <c r="Z52" s="47" t="e">
        <f>GETPIVOTDATA("Diagnosis",$Y$2)/W52*1000</f>
        <v>#DIV/0!</v>
      </c>
    </row>
    <row r="53" spans="1:26" ht="15" customHeight="1" x14ac:dyDescent="0.2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8"/>
      <c r="M53" s="28"/>
      <c r="N53" s="27"/>
      <c r="O53" s="27"/>
      <c r="P53" s="28"/>
      <c r="Q53" s="27"/>
      <c r="R53" s="27"/>
      <c r="S53" s="72"/>
      <c r="T53" s="27"/>
      <c r="V53" s="12" t="s">
        <v>27</v>
      </c>
      <c r="W53" s="48" t="e">
        <f>GETPIVOTDATA("Antibiotic",$AB$2)/W52*1000</f>
        <v>#DIV/0!</v>
      </c>
      <c r="Y53" s="38" t="s">
        <v>180</v>
      </c>
      <c r="Z53" s="47">
        <f>SUMIF(Z54:Z55,"&gt;0")</f>
        <v>0</v>
      </c>
    </row>
    <row r="54" spans="1:26" ht="15" customHeight="1" x14ac:dyDescent="0.2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8"/>
      <c r="M54" s="28"/>
      <c r="N54" s="27"/>
      <c r="O54" s="27"/>
      <c r="P54" s="28"/>
      <c r="Q54" s="27"/>
      <c r="R54" s="27"/>
      <c r="S54" s="72"/>
      <c r="T54" s="27"/>
      <c r="V54" s="12" t="s">
        <v>28</v>
      </c>
      <c r="W54" s="48" t="e">
        <f>GETPIVOTDATA("Days of Therapy",$AW$2)/W52*1000</f>
        <v>#DIV/0!</v>
      </c>
      <c r="Y54" s="46" t="s">
        <v>179</v>
      </c>
      <c r="Z54" s="52">
        <f>IFERROR(GETPIVOTDATA("Diagnosis",$Y$2,"Diagnosis","Urinary tract infection (without catheter)")/W52*1000,0)</f>
        <v>0</v>
      </c>
    </row>
    <row r="55" spans="1:26" ht="15" customHeight="1" x14ac:dyDescent="0.2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8"/>
      <c r="M55" s="28"/>
      <c r="N55" s="27"/>
      <c r="O55" s="27"/>
      <c r="P55" s="28"/>
      <c r="Q55" s="27"/>
      <c r="R55" s="27"/>
      <c r="S55" s="72"/>
      <c r="T55" s="27"/>
      <c r="V55" s="12" t="s">
        <v>195</v>
      </c>
      <c r="W55" s="49">
        <f>IFERROR(GETPIVOTDATA("SBAR Usage and Completeness",$BF$2,"SBAR Usage and Completeness","SBAR used and complete")/GETPIVOTDATA("SBAR Usage and Completeness",$BF$2),0)</f>
        <v>0</v>
      </c>
      <c r="Y55" s="46" t="s">
        <v>181</v>
      </c>
      <c r="Z55" s="52">
        <f>IFERROR(GETPIVOTDATA("Diagnosis",$Y$2,"Diagnosis","Urinary tract infection (with catheter)")/W52*1000,0)</f>
        <v>0</v>
      </c>
    </row>
    <row r="56" spans="1:26" ht="15" customHeight="1" x14ac:dyDescent="0.2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8"/>
      <c r="M56" s="28"/>
      <c r="N56" s="27"/>
      <c r="O56" s="27"/>
      <c r="P56" s="28"/>
      <c r="Q56" s="27"/>
      <c r="R56" s="27"/>
      <c r="S56" s="72"/>
      <c r="T56" s="27"/>
      <c r="V56" s="50" t="s">
        <v>30</v>
      </c>
      <c r="W56" s="51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</v>
      </c>
      <c r="Y56" s="38" t="s">
        <v>66</v>
      </c>
      <c r="Z56" s="47">
        <f>SUMIF(Z57:Z62,"&gt;0")</f>
        <v>0</v>
      </c>
    </row>
    <row r="57" spans="1:26" ht="15" customHeight="1" x14ac:dyDescent="0.2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8"/>
      <c r="M57" s="28"/>
      <c r="N57" s="27"/>
      <c r="O57" s="27"/>
      <c r="P57" s="28"/>
      <c r="Q57" s="27"/>
      <c r="R57" s="27"/>
      <c r="S57" s="72"/>
      <c r="T57" s="27"/>
      <c r="V57" s="12" t="s">
        <v>196</v>
      </c>
      <c r="W57" s="49">
        <f>IFERROR(GETPIVOTDATA("SBAR Usage and Completeness",$BF$2,"SBAR Usage and Completeness","SBAR used but incomplete")/GETPIVOTDATA("SBAR Usage and Completeness",$BF$2),0)</f>
        <v>0</v>
      </c>
      <c r="Y57" s="46" t="s">
        <v>25</v>
      </c>
      <c r="Z57" s="52">
        <f>IFERROR(GETPIVOTDATA("Diagnosis",$Y$2,"Diagnosis","pneumonia")/W52*1000,0)</f>
        <v>0</v>
      </c>
    </row>
    <row r="58" spans="1:26" ht="15" customHeight="1" x14ac:dyDescent="0.2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8"/>
      <c r="M58" s="28"/>
      <c r="N58" s="27"/>
      <c r="O58" s="27"/>
      <c r="P58" s="28"/>
      <c r="Q58" s="27"/>
      <c r="R58" s="27"/>
      <c r="S58" s="72"/>
      <c r="T58" s="27"/>
      <c r="V58" s="12" t="s">
        <v>197</v>
      </c>
      <c r="W58" s="49">
        <f>IFERROR(GETPIVOTDATA("SBAR Usage and Completeness",$BF$2,"SBAR Usage and Completeness","SBAR not used")/GETPIVOTDATA("SBAR Usage and Completeness",$BF$2),0)</f>
        <v>0</v>
      </c>
      <c r="Y58" s="46" t="s">
        <v>178</v>
      </c>
      <c r="Z58" s="52">
        <f>IFERROR(GETPIVOTDATA("Diagnosis",$Y$2,"Diagnosis","influenza-like illness")/W52*1000,0)</f>
        <v>0</v>
      </c>
    </row>
    <row r="59" spans="1:26" ht="15" customHeight="1" x14ac:dyDescent="0.2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8"/>
      <c r="M59" s="28"/>
      <c r="N59" s="27"/>
      <c r="O59" s="27"/>
      <c r="P59" s="28"/>
      <c r="Q59" s="27"/>
      <c r="R59" s="27"/>
      <c r="S59" s="72"/>
      <c r="T59" s="27"/>
      <c r="V59" s="12" t="s">
        <v>308</v>
      </c>
      <c r="W59" s="48">
        <f>IFERROR(GETPIVOTDATA("Microbiology Test Sent",$AT$2,"Microbiology Test Sent","Urinalysis and reflex culture and sensitivities")/W52*1000,0)</f>
        <v>0</v>
      </c>
      <c r="Y59" s="46" t="s">
        <v>297</v>
      </c>
      <c r="Z59" s="52">
        <f>IFERROR(GETPIVOTDATA("Diagnosis",$Y$2,"Diagnosis","acute bronchitis or tracheobronchitis")/W52*1000,0)</f>
        <v>0</v>
      </c>
    </row>
    <row r="60" spans="1:26" ht="15" customHeight="1" x14ac:dyDescent="0.2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8"/>
      <c r="M60" s="28"/>
      <c r="N60" s="27"/>
      <c r="O60" s="27"/>
      <c r="P60" s="28"/>
      <c r="Q60" s="27"/>
      <c r="R60" s="27"/>
      <c r="S60" s="72"/>
      <c r="T60" s="27"/>
      <c r="V60" s="12"/>
      <c r="W60" s="11"/>
      <c r="Y60" s="46" t="s">
        <v>294</v>
      </c>
      <c r="Z60" s="52">
        <f>IFERROR(GETPIVOTDATA("Diagnosis",$Y$2,"Diagnosis","copd exacerbation")/W52*1000,0)</f>
        <v>0</v>
      </c>
    </row>
    <row r="61" spans="1:26" ht="15" customHeight="1" x14ac:dyDescent="0.25">
      <c r="A61" s="27"/>
      <c r="B61" s="27"/>
      <c r="C61" s="27"/>
      <c r="D61" s="27"/>
      <c r="E61" s="27"/>
      <c r="F61" s="28"/>
      <c r="G61" s="28"/>
      <c r="H61" s="27"/>
      <c r="I61" s="27"/>
      <c r="J61" s="27"/>
      <c r="K61" s="27"/>
      <c r="L61" s="28"/>
      <c r="M61" s="28"/>
      <c r="N61" s="27"/>
      <c r="O61" s="27"/>
      <c r="P61" s="28"/>
      <c r="Q61" s="27"/>
      <c r="R61" s="27"/>
      <c r="S61" s="72"/>
      <c r="T61" s="27"/>
      <c r="Y61" s="46" t="s">
        <v>74</v>
      </c>
      <c r="Z61" s="52">
        <f>IFERROR(GETPIVOTDATA("Diagnosis",$Y$2,"Diagnosis","common cold syndrome")/W52*1000,0)</f>
        <v>0</v>
      </c>
    </row>
    <row r="62" spans="1:26" ht="15" customHeight="1" x14ac:dyDescent="0.25">
      <c r="A62" s="27"/>
      <c r="B62" s="27"/>
      <c r="C62" s="27"/>
      <c r="D62" s="27"/>
      <c r="E62" s="27"/>
      <c r="F62" s="28"/>
      <c r="G62" s="28"/>
      <c r="H62" s="27"/>
      <c r="I62" s="27"/>
      <c r="J62" s="27"/>
      <c r="K62" s="27"/>
      <c r="L62" s="28"/>
      <c r="M62" s="28"/>
      <c r="N62" s="27"/>
      <c r="O62" s="27"/>
      <c r="P62" s="28"/>
      <c r="Q62" s="27"/>
      <c r="R62" s="27"/>
      <c r="S62" s="72"/>
      <c r="T62" s="27"/>
      <c r="Y62" s="46" t="s">
        <v>295</v>
      </c>
      <c r="Z62" s="52">
        <f>IFERROR(GETPIVOTDATA("Diagnosis",$Y$2,"Diagnosis","pharyngitis")/W52*1000,0)</f>
        <v>0</v>
      </c>
    </row>
    <row r="63" spans="1:26" ht="15" customHeight="1" x14ac:dyDescent="0.25">
      <c r="A63" s="27"/>
      <c r="B63" s="27"/>
      <c r="C63" s="27"/>
      <c r="D63" s="27"/>
      <c r="E63" s="27"/>
      <c r="F63" s="28"/>
      <c r="G63" s="28"/>
      <c r="H63" s="27"/>
      <c r="I63" s="27"/>
      <c r="J63" s="27"/>
      <c r="K63" s="27"/>
      <c r="L63" s="28"/>
      <c r="M63" s="28"/>
      <c r="N63" s="27"/>
      <c r="O63" s="27"/>
      <c r="P63" s="28"/>
      <c r="Q63" s="27"/>
      <c r="R63" s="27"/>
      <c r="S63" s="72"/>
      <c r="T63" s="27"/>
      <c r="Y63" s="37" t="s">
        <v>62</v>
      </c>
      <c r="Z63" s="47">
        <f>IFERROR(GETPIVOTDATA("Diagnosis",$Y$2,"Diagnosis","cellulitis, soft tissue, or wound infection")/W52*1000,0)</f>
        <v>0</v>
      </c>
    </row>
    <row r="64" spans="1:26" ht="15" customHeight="1" x14ac:dyDescent="0.25">
      <c r="A64" s="27"/>
      <c r="B64" s="27"/>
      <c r="C64" s="27"/>
      <c r="D64" s="27"/>
      <c r="E64" s="27"/>
      <c r="F64" s="28"/>
      <c r="G64" s="28"/>
      <c r="H64" s="27"/>
      <c r="I64" s="27"/>
      <c r="J64" s="27"/>
      <c r="K64" s="27"/>
      <c r="L64" s="28"/>
      <c r="M64" s="28"/>
      <c r="N64" s="27"/>
      <c r="O64" s="27"/>
      <c r="P64" s="28"/>
      <c r="Q64" s="27"/>
      <c r="R64" s="27"/>
      <c r="S64" s="72"/>
      <c r="T64" s="27"/>
      <c r="Y64" s="38" t="s">
        <v>298</v>
      </c>
      <c r="Z64" s="47">
        <f>SUMIF(Z65:Z66,"&gt;0")</f>
        <v>0</v>
      </c>
    </row>
    <row r="65" spans="1:26" ht="15" customHeight="1" x14ac:dyDescent="0.25">
      <c r="A65" s="27"/>
      <c r="B65" s="27"/>
      <c r="C65" s="27"/>
      <c r="D65" s="27"/>
      <c r="E65" s="27"/>
      <c r="F65" s="28"/>
      <c r="G65" s="28"/>
      <c r="H65" s="27"/>
      <c r="I65" s="27"/>
      <c r="J65" s="27"/>
      <c r="K65" s="27"/>
      <c r="L65" s="28"/>
      <c r="M65" s="28"/>
      <c r="N65" s="27"/>
      <c r="O65" s="27"/>
      <c r="P65" s="28"/>
      <c r="Q65" s="27"/>
      <c r="R65" s="27"/>
      <c r="S65" s="72"/>
      <c r="T65" s="27"/>
      <c r="Y65" s="46" t="s">
        <v>56</v>
      </c>
      <c r="Z65" s="52">
        <f>IFERROR(GETPIVOTDATA("Diagnosis",$Y$2,"Diagnosis","gastroenteritis")/W52*1000,0)</f>
        <v>0</v>
      </c>
    </row>
    <row r="66" spans="1:26" ht="15" customHeight="1" x14ac:dyDescent="0.25">
      <c r="A66" s="27"/>
      <c r="B66" s="27"/>
      <c r="C66" s="27"/>
      <c r="D66" s="27"/>
      <c r="E66" s="27"/>
      <c r="F66" s="28"/>
      <c r="G66" s="28"/>
      <c r="H66" s="27"/>
      <c r="I66" s="27"/>
      <c r="J66" s="27"/>
      <c r="K66" s="27"/>
      <c r="L66" s="28"/>
      <c r="M66" s="28"/>
      <c r="N66" s="27"/>
      <c r="O66" s="27"/>
      <c r="P66" s="28"/>
      <c r="Q66" s="27"/>
      <c r="R66" s="27"/>
      <c r="S66" s="72"/>
      <c r="T66" s="27"/>
      <c r="Y66" s="46" t="s">
        <v>77</v>
      </c>
      <c r="Z66" s="52">
        <f>IFERROR(GETPIVOTDATA("Diagnosis",$Y$2,"Diagnosis","norovirus gastroenteritis")/W52*1000,0)</f>
        <v>0</v>
      </c>
    </row>
    <row r="67" spans="1:26" ht="15" customHeight="1" x14ac:dyDescent="0.25">
      <c r="A67" s="27"/>
      <c r="B67" s="27"/>
      <c r="C67" s="27"/>
      <c r="D67" s="27"/>
      <c r="E67" s="27"/>
      <c r="F67" s="28"/>
      <c r="G67" s="28"/>
      <c r="H67" s="27"/>
      <c r="I67" s="27"/>
      <c r="J67" s="27"/>
      <c r="K67" s="27"/>
      <c r="L67" s="28"/>
      <c r="M67" s="28"/>
      <c r="N67" s="27"/>
      <c r="O67" s="27"/>
      <c r="P67" s="28"/>
      <c r="Q67" s="27"/>
      <c r="R67" s="27"/>
      <c r="S67" s="72"/>
      <c r="T67" s="27"/>
      <c r="Y67" s="83" t="s">
        <v>304</v>
      </c>
      <c r="Z67" s="48">
        <f>IFERROR(GETPIVOTDATA("Diagnosis",$Y$2,"Diagnosis","clostridium difficile infection")/W52*10000,0)</f>
        <v>0</v>
      </c>
    </row>
    <row r="68" spans="1:26" ht="15" customHeight="1" x14ac:dyDescent="0.25">
      <c r="A68" s="27"/>
      <c r="B68" s="27"/>
      <c r="C68" s="27"/>
      <c r="D68" s="27"/>
      <c r="E68" s="27"/>
      <c r="F68" s="28"/>
      <c r="G68" s="28"/>
      <c r="H68" s="27"/>
      <c r="I68" s="27"/>
      <c r="J68" s="27"/>
      <c r="K68" s="27"/>
      <c r="L68" s="28"/>
      <c r="M68" s="28"/>
      <c r="N68" s="27"/>
      <c r="O68" s="27"/>
      <c r="P68" s="28"/>
      <c r="Q68" s="27"/>
      <c r="R68" s="27"/>
      <c r="S68" s="72"/>
      <c r="T68" s="27"/>
      <c r="Y68" s="1" t="s">
        <v>303</v>
      </c>
    </row>
    <row r="69" spans="1:26" ht="15" customHeight="1" x14ac:dyDescent="0.25">
      <c r="A69" s="27"/>
      <c r="B69" s="27"/>
      <c r="C69" s="27"/>
      <c r="D69" s="27"/>
      <c r="E69" s="27"/>
      <c r="F69" s="28"/>
      <c r="G69" s="28"/>
      <c r="H69" s="27"/>
      <c r="I69" s="27"/>
      <c r="J69" s="27"/>
      <c r="K69" s="27"/>
      <c r="L69" s="28"/>
      <c r="M69" s="28"/>
      <c r="N69" s="27"/>
      <c r="O69" s="27"/>
      <c r="P69" s="28"/>
      <c r="Q69" s="27"/>
      <c r="R69" s="27"/>
      <c r="S69" s="72"/>
      <c r="T69" s="27"/>
    </row>
    <row r="70" spans="1:26" ht="15" customHeight="1" x14ac:dyDescent="0.25">
      <c r="A70" s="27"/>
      <c r="B70" s="27"/>
      <c r="C70" s="27"/>
      <c r="D70" s="27"/>
      <c r="E70" s="27"/>
      <c r="F70" s="28"/>
      <c r="G70" s="28"/>
      <c r="H70" s="27"/>
      <c r="I70" s="27"/>
      <c r="J70" s="27"/>
      <c r="K70" s="27"/>
      <c r="L70" s="28"/>
      <c r="M70" s="28"/>
      <c r="N70" s="27"/>
      <c r="O70" s="27"/>
      <c r="P70" s="28"/>
      <c r="Q70" s="27"/>
      <c r="R70" s="27"/>
      <c r="S70" s="72"/>
      <c r="T70" s="27"/>
    </row>
    <row r="71" spans="1:26" ht="15" customHeight="1" x14ac:dyDescent="0.25">
      <c r="A71" s="27"/>
      <c r="B71" s="27"/>
      <c r="C71" s="27"/>
      <c r="D71" s="27"/>
      <c r="E71" s="27"/>
      <c r="F71" s="28"/>
      <c r="G71" s="28"/>
      <c r="H71" s="27"/>
      <c r="I71" s="27"/>
      <c r="J71" s="27"/>
      <c r="K71" s="27"/>
      <c r="L71" s="28"/>
      <c r="M71" s="28"/>
      <c r="N71" s="27"/>
      <c r="O71" s="27"/>
      <c r="P71" s="28"/>
      <c r="Q71" s="27"/>
      <c r="R71" s="27"/>
      <c r="S71" s="72"/>
      <c r="T71" s="27"/>
    </row>
    <row r="72" spans="1:26" ht="15" customHeight="1" x14ac:dyDescent="0.25">
      <c r="A72" s="27"/>
      <c r="B72" s="27"/>
      <c r="C72" s="27"/>
      <c r="D72" s="27"/>
      <c r="E72" s="27"/>
      <c r="F72" s="28"/>
      <c r="G72" s="28"/>
      <c r="H72" s="27"/>
      <c r="I72" s="27"/>
      <c r="J72" s="27"/>
      <c r="K72" s="27"/>
      <c r="L72" s="28"/>
      <c r="M72" s="28"/>
      <c r="N72" s="27"/>
      <c r="O72" s="27"/>
      <c r="P72" s="28"/>
      <c r="Q72" s="27"/>
      <c r="R72" s="27"/>
      <c r="S72" s="72"/>
      <c r="T72" s="27"/>
    </row>
    <row r="73" spans="1:26" ht="15" customHeight="1" x14ac:dyDescent="0.25">
      <c r="A73" s="27"/>
      <c r="B73" s="27"/>
      <c r="C73" s="27"/>
      <c r="D73" s="27"/>
      <c r="E73" s="27"/>
      <c r="F73" s="28"/>
      <c r="G73" s="28"/>
      <c r="H73" s="27"/>
      <c r="I73" s="27"/>
      <c r="J73" s="27"/>
      <c r="K73" s="27"/>
      <c r="L73" s="28"/>
      <c r="M73" s="28"/>
      <c r="N73" s="27"/>
      <c r="O73" s="27"/>
      <c r="P73" s="28"/>
      <c r="Q73" s="27"/>
      <c r="R73" s="27"/>
      <c r="S73" s="72"/>
      <c r="T73" s="27"/>
    </row>
    <row r="74" spans="1:26" ht="15" customHeight="1" x14ac:dyDescent="0.25">
      <c r="A74" s="27"/>
      <c r="B74" s="27"/>
      <c r="C74" s="27"/>
      <c r="D74" s="27"/>
      <c r="E74" s="27"/>
      <c r="F74" s="28"/>
      <c r="G74" s="28"/>
      <c r="H74" s="27"/>
      <c r="I74" s="27"/>
      <c r="J74" s="27"/>
      <c r="K74" s="27"/>
      <c r="L74" s="28"/>
      <c r="M74" s="28"/>
      <c r="N74" s="27"/>
      <c r="O74" s="27"/>
      <c r="P74" s="28"/>
      <c r="Q74" s="27"/>
      <c r="R74" s="27"/>
      <c r="S74" s="72"/>
      <c r="T74" s="27"/>
      <c r="Z74"/>
    </row>
    <row r="75" spans="1:26" ht="15" customHeight="1" x14ac:dyDescent="0.25">
      <c r="A75" s="27"/>
      <c r="B75" s="27"/>
      <c r="C75" s="27"/>
      <c r="D75" s="27"/>
      <c r="E75" s="27"/>
      <c r="F75" s="28"/>
      <c r="G75" s="28"/>
      <c r="H75" s="27"/>
      <c r="I75" s="27"/>
      <c r="J75" s="27"/>
      <c r="K75" s="27"/>
      <c r="L75" s="28"/>
      <c r="M75" s="28"/>
      <c r="N75" s="27"/>
      <c r="O75" s="27"/>
      <c r="P75" s="28"/>
      <c r="Q75" s="27"/>
      <c r="R75" s="27"/>
      <c r="S75" s="72"/>
      <c r="T75" s="27"/>
      <c r="Z75"/>
    </row>
    <row r="76" spans="1:26" ht="15" customHeight="1" x14ac:dyDescent="0.25">
      <c r="A76" s="27"/>
      <c r="B76" s="27"/>
      <c r="C76" s="27"/>
      <c r="D76" s="27"/>
      <c r="E76" s="27"/>
      <c r="F76" s="28"/>
      <c r="G76" s="28"/>
      <c r="H76" s="27"/>
      <c r="I76" s="27"/>
      <c r="J76" s="27"/>
      <c r="K76" s="27"/>
      <c r="L76" s="28"/>
      <c r="M76" s="28"/>
      <c r="N76" s="27"/>
      <c r="O76" s="27"/>
      <c r="P76" s="28"/>
      <c r="Q76" s="27"/>
      <c r="R76" s="27"/>
      <c r="S76" s="72"/>
      <c r="T76" s="27"/>
      <c r="Z76"/>
    </row>
    <row r="77" spans="1:26" ht="15" customHeight="1" x14ac:dyDescent="0.25">
      <c r="A77" s="27"/>
      <c r="B77" s="27"/>
      <c r="C77" s="27"/>
      <c r="D77" s="27"/>
      <c r="E77" s="27"/>
      <c r="F77" s="28"/>
      <c r="G77" s="28"/>
      <c r="H77" s="27"/>
      <c r="I77" s="27"/>
      <c r="J77" s="27"/>
      <c r="K77" s="27"/>
      <c r="L77" s="28"/>
      <c r="M77" s="28"/>
      <c r="N77" s="27"/>
      <c r="O77" s="27"/>
      <c r="P77" s="28"/>
      <c r="Q77" s="27"/>
      <c r="R77" s="27"/>
      <c r="S77" s="72"/>
      <c r="T77" s="27"/>
      <c r="X77"/>
      <c r="Z77"/>
    </row>
    <row r="78" spans="1:26" ht="15" customHeight="1" x14ac:dyDescent="0.25">
      <c r="A78" s="27"/>
      <c r="B78" s="27"/>
      <c r="C78" s="27"/>
      <c r="D78" s="27"/>
      <c r="E78" s="27"/>
      <c r="F78" s="28"/>
      <c r="G78" s="28"/>
      <c r="H78" s="27"/>
      <c r="I78" s="27"/>
      <c r="J78" s="27"/>
      <c r="K78" s="27"/>
      <c r="L78" s="28"/>
      <c r="M78" s="28"/>
      <c r="N78" s="27"/>
      <c r="O78" s="27"/>
      <c r="P78" s="28"/>
      <c r="Q78" s="27"/>
      <c r="R78" s="27"/>
      <c r="S78" s="72"/>
      <c r="T78" s="27"/>
      <c r="Z78"/>
    </row>
    <row r="79" spans="1:26" ht="15" customHeight="1" x14ac:dyDescent="0.25">
      <c r="A79" s="27"/>
      <c r="B79" s="27"/>
      <c r="C79" s="27"/>
      <c r="D79" s="27"/>
      <c r="E79" s="27"/>
      <c r="F79" s="28"/>
      <c r="G79" s="28"/>
      <c r="H79" s="27"/>
      <c r="I79" s="27"/>
      <c r="J79" s="27"/>
      <c r="K79" s="27"/>
      <c r="L79" s="28"/>
      <c r="M79" s="28"/>
      <c r="N79" s="27"/>
      <c r="O79" s="27"/>
      <c r="P79" s="28"/>
      <c r="Q79" s="27"/>
      <c r="R79" s="27"/>
      <c r="S79" s="72"/>
      <c r="T79" s="27"/>
      <c r="Y79"/>
      <c r="Z79"/>
    </row>
    <row r="80" spans="1:26" ht="15" customHeight="1" x14ac:dyDescent="0.25">
      <c r="A80" s="27"/>
      <c r="B80" s="27"/>
      <c r="C80" s="27"/>
      <c r="D80" s="27"/>
      <c r="E80" s="27"/>
      <c r="F80" s="28"/>
      <c r="G80" s="28"/>
      <c r="H80" s="27"/>
      <c r="I80" s="27"/>
      <c r="J80" s="27"/>
      <c r="K80" s="27"/>
      <c r="L80" s="28"/>
      <c r="M80" s="28"/>
      <c r="N80" s="27"/>
      <c r="O80" s="27"/>
      <c r="P80" s="28"/>
      <c r="Q80" s="27"/>
      <c r="R80" s="27"/>
      <c r="S80" s="72"/>
      <c r="T80" s="27"/>
    </row>
    <row r="81" spans="1:20" ht="15" customHeight="1" x14ac:dyDescent="0.25">
      <c r="A81" s="27"/>
      <c r="B81" s="27"/>
      <c r="C81" s="27"/>
      <c r="D81" s="27"/>
      <c r="E81" s="27"/>
      <c r="F81" s="28"/>
      <c r="G81" s="28"/>
      <c r="H81" s="27"/>
      <c r="I81" s="27"/>
      <c r="J81" s="27"/>
      <c r="K81" s="27"/>
      <c r="L81" s="28"/>
      <c r="M81" s="28"/>
      <c r="N81" s="27"/>
      <c r="O81" s="27"/>
      <c r="P81" s="28"/>
      <c r="Q81" s="27"/>
      <c r="R81" s="27"/>
      <c r="S81" s="72"/>
      <c r="T81" s="27"/>
    </row>
    <row r="82" spans="1:20" ht="15" customHeight="1" x14ac:dyDescent="0.25">
      <c r="A82" s="27"/>
      <c r="B82" s="27"/>
      <c r="C82" s="27"/>
      <c r="D82" s="27"/>
      <c r="E82" s="27"/>
      <c r="F82" s="28"/>
      <c r="G82" s="28"/>
      <c r="H82" s="27"/>
      <c r="I82" s="27"/>
      <c r="J82" s="27"/>
      <c r="K82" s="27"/>
      <c r="L82" s="28"/>
      <c r="M82" s="28"/>
      <c r="N82" s="27"/>
      <c r="O82" s="27"/>
      <c r="P82" s="28"/>
      <c r="Q82" s="27"/>
      <c r="R82" s="27"/>
      <c r="S82" s="72"/>
      <c r="T82" s="27"/>
    </row>
    <row r="83" spans="1:20" ht="15" customHeight="1" x14ac:dyDescent="0.25">
      <c r="A83" s="27"/>
      <c r="B83" s="27"/>
      <c r="C83" s="27"/>
      <c r="D83" s="27"/>
      <c r="E83" s="27"/>
      <c r="F83" s="28"/>
      <c r="G83" s="28"/>
      <c r="H83" s="27"/>
      <c r="I83" s="27"/>
      <c r="J83" s="27"/>
      <c r="K83" s="27"/>
      <c r="L83" s="28"/>
      <c r="M83" s="28"/>
      <c r="N83" s="27"/>
      <c r="O83" s="27"/>
      <c r="P83" s="28"/>
      <c r="Q83" s="27"/>
      <c r="R83" s="27"/>
      <c r="S83" s="72"/>
      <c r="T83" s="27"/>
    </row>
    <row r="84" spans="1:20" ht="15" customHeight="1" x14ac:dyDescent="0.25">
      <c r="A84" s="27"/>
      <c r="B84" s="27"/>
      <c r="C84" s="27"/>
      <c r="D84" s="27"/>
      <c r="E84" s="27"/>
      <c r="F84" s="28"/>
      <c r="G84" s="28"/>
      <c r="H84" s="27"/>
      <c r="I84" s="27"/>
      <c r="J84" s="27"/>
      <c r="K84" s="27"/>
      <c r="L84" s="28"/>
      <c r="M84" s="28"/>
      <c r="N84" s="27"/>
      <c r="O84" s="27"/>
      <c r="P84" s="28"/>
      <c r="Q84" s="27"/>
      <c r="R84" s="27"/>
      <c r="S84" s="72"/>
      <c r="T84" s="27"/>
    </row>
    <row r="85" spans="1:20" ht="15" customHeight="1" x14ac:dyDescent="0.25">
      <c r="A85" s="27"/>
      <c r="B85" s="27"/>
      <c r="C85" s="27"/>
      <c r="D85" s="27"/>
      <c r="E85" s="27"/>
      <c r="F85" s="28"/>
      <c r="G85" s="28"/>
      <c r="H85" s="27"/>
      <c r="I85" s="27"/>
      <c r="J85" s="27"/>
      <c r="K85" s="27"/>
      <c r="L85" s="28"/>
      <c r="M85" s="28"/>
      <c r="N85" s="27"/>
      <c r="O85" s="27"/>
      <c r="P85" s="28"/>
      <c r="Q85" s="27"/>
      <c r="R85" s="27"/>
      <c r="S85" s="72"/>
      <c r="T85" s="27"/>
    </row>
    <row r="86" spans="1:20" ht="15" customHeight="1" x14ac:dyDescent="0.25">
      <c r="A86" s="27"/>
      <c r="B86" s="27"/>
      <c r="C86" s="27"/>
      <c r="D86" s="27"/>
      <c r="E86" s="27"/>
      <c r="F86" s="28"/>
      <c r="G86" s="28"/>
      <c r="H86" s="27"/>
      <c r="I86" s="27"/>
      <c r="J86" s="27"/>
      <c r="K86" s="27"/>
      <c r="L86" s="28"/>
      <c r="M86" s="28"/>
      <c r="N86" s="27"/>
      <c r="O86" s="27"/>
      <c r="P86" s="28"/>
      <c r="Q86" s="27"/>
      <c r="R86" s="27"/>
      <c r="S86" s="72"/>
      <c r="T86" s="27"/>
    </row>
    <row r="87" spans="1:20" ht="15" customHeight="1" x14ac:dyDescent="0.25">
      <c r="A87" s="27"/>
      <c r="B87" s="27"/>
      <c r="C87" s="27"/>
      <c r="D87" s="27"/>
      <c r="E87" s="27"/>
      <c r="F87" s="28"/>
      <c r="G87" s="28"/>
      <c r="H87" s="27"/>
      <c r="I87" s="27"/>
      <c r="J87" s="27"/>
      <c r="K87" s="27"/>
      <c r="L87" s="28"/>
      <c r="M87" s="28"/>
      <c r="N87" s="27"/>
      <c r="O87" s="27"/>
      <c r="P87" s="28"/>
      <c r="Q87" s="27"/>
      <c r="R87" s="27"/>
      <c r="S87" s="72"/>
      <c r="T87" s="27"/>
    </row>
    <row r="88" spans="1:20" ht="15" customHeight="1" x14ac:dyDescent="0.25">
      <c r="A88" s="27"/>
      <c r="B88" s="27"/>
      <c r="C88" s="27"/>
      <c r="D88" s="27"/>
      <c r="E88" s="27"/>
      <c r="F88" s="28"/>
      <c r="G88" s="28"/>
      <c r="H88" s="27"/>
      <c r="I88" s="27"/>
      <c r="J88" s="27"/>
      <c r="K88" s="27"/>
      <c r="L88" s="28"/>
      <c r="M88" s="28"/>
      <c r="N88" s="27"/>
      <c r="O88" s="27"/>
      <c r="P88" s="28"/>
      <c r="Q88" s="27"/>
      <c r="R88" s="27"/>
      <c r="S88" s="72"/>
      <c r="T88" s="27"/>
    </row>
    <row r="89" spans="1:20" ht="15" customHeight="1" x14ac:dyDescent="0.25">
      <c r="A89" s="27"/>
      <c r="B89" s="27"/>
      <c r="C89" s="27"/>
      <c r="D89" s="27"/>
      <c r="E89" s="27"/>
      <c r="F89" s="28"/>
      <c r="G89" s="28"/>
      <c r="H89" s="27"/>
      <c r="I89" s="27"/>
      <c r="J89" s="27"/>
      <c r="K89" s="27"/>
      <c r="L89" s="28"/>
      <c r="M89" s="28"/>
      <c r="N89" s="27"/>
      <c r="O89" s="27"/>
      <c r="P89" s="28"/>
      <c r="Q89" s="27"/>
      <c r="R89" s="27"/>
      <c r="S89" s="72"/>
      <c r="T89" s="27"/>
    </row>
    <row r="90" spans="1:20" ht="15" customHeight="1" x14ac:dyDescent="0.25">
      <c r="A90" s="27"/>
      <c r="B90" s="27"/>
      <c r="C90" s="27"/>
      <c r="D90" s="27"/>
      <c r="E90" s="27"/>
      <c r="F90" s="28"/>
      <c r="G90" s="28"/>
      <c r="H90" s="27"/>
      <c r="I90" s="27"/>
      <c r="J90" s="27"/>
      <c r="K90" s="27"/>
      <c r="L90" s="28"/>
      <c r="M90" s="28"/>
      <c r="N90" s="27"/>
      <c r="O90" s="27"/>
      <c r="P90" s="28"/>
      <c r="Q90" s="27"/>
      <c r="R90" s="27"/>
      <c r="S90" s="72"/>
      <c r="T90" s="27"/>
    </row>
    <row r="91" spans="1:20" ht="15" customHeight="1" x14ac:dyDescent="0.25">
      <c r="A91" s="27"/>
      <c r="B91" s="27"/>
      <c r="C91" s="27"/>
      <c r="D91" s="27"/>
      <c r="E91" s="27"/>
      <c r="F91" s="28"/>
      <c r="G91" s="28"/>
      <c r="H91" s="27"/>
      <c r="I91" s="27"/>
      <c r="J91" s="27"/>
      <c r="K91" s="27"/>
      <c r="L91" s="28"/>
      <c r="M91" s="28"/>
      <c r="N91" s="27"/>
      <c r="O91" s="27"/>
      <c r="P91" s="28"/>
      <c r="Q91" s="27"/>
      <c r="R91" s="27"/>
      <c r="S91" s="72"/>
      <c r="T91" s="27"/>
    </row>
    <row r="92" spans="1:20" ht="15" customHeight="1" x14ac:dyDescent="0.25">
      <c r="A92" s="27"/>
      <c r="B92" s="27"/>
      <c r="C92" s="27"/>
      <c r="D92" s="27"/>
      <c r="E92" s="27"/>
      <c r="F92" s="28"/>
      <c r="G92" s="28"/>
      <c r="H92" s="27"/>
      <c r="I92" s="27"/>
      <c r="J92" s="27"/>
      <c r="K92" s="27"/>
      <c r="L92" s="28"/>
      <c r="M92" s="28"/>
      <c r="N92" s="27"/>
      <c r="O92" s="27"/>
      <c r="P92" s="28"/>
      <c r="Q92" s="27"/>
      <c r="R92" s="27"/>
      <c r="S92" s="72"/>
      <c r="T92" s="27"/>
    </row>
    <row r="93" spans="1:20" ht="15" customHeight="1" x14ac:dyDescent="0.25">
      <c r="A93" s="27"/>
      <c r="B93" s="27"/>
      <c r="C93" s="27"/>
      <c r="D93" s="27"/>
      <c r="E93" s="27"/>
      <c r="F93" s="28"/>
      <c r="G93" s="28"/>
      <c r="H93" s="27"/>
      <c r="I93" s="27"/>
      <c r="J93" s="27"/>
      <c r="K93" s="27"/>
      <c r="L93" s="28"/>
      <c r="M93" s="28"/>
      <c r="N93" s="27"/>
      <c r="O93" s="27"/>
      <c r="P93" s="28"/>
      <c r="Q93" s="27"/>
      <c r="R93" s="27"/>
      <c r="S93" s="72"/>
      <c r="T93" s="27"/>
    </row>
    <row r="94" spans="1:20" ht="15" customHeight="1" x14ac:dyDescent="0.25">
      <c r="A94" s="27"/>
      <c r="B94" s="27"/>
      <c r="C94" s="27"/>
      <c r="D94" s="27"/>
      <c r="E94" s="27"/>
      <c r="F94" s="28"/>
      <c r="G94" s="28"/>
      <c r="H94" s="27"/>
      <c r="I94" s="27"/>
      <c r="J94" s="27"/>
      <c r="K94" s="27"/>
      <c r="L94" s="28"/>
      <c r="M94" s="28"/>
      <c r="N94" s="27"/>
      <c r="O94" s="27"/>
      <c r="P94" s="28"/>
      <c r="Q94" s="27"/>
      <c r="R94" s="27"/>
      <c r="S94" s="72"/>
      <c r="T94" s="27"/>
    </row>
    <row r="95" spans="1:20" ht="15" customHeight="1" x14ac:dyDescent="0.25">
      <c r="A95" s="27"/>
      <c r="B95" s="27"/>
      <c r="C95" s="27"/>
      <c r="D95" s="27"/>
      <c r="E95" s="27"/>
      <c r="F95" s="28"/>
      <c r="G95" s="28"/>
      <c r="H95" s="27"/>
      <c r="I95" s="27"/>
      <c r="J95" s="27"/>
      <c r="K95" s="27"/>
      <c r="L95" s="28"/>
      <c r="M95" s="28"/>
      <c r="N95" s="27"/>
      <c r="O95" s="27"/>
      <c r="P95" s="28"/>
      <c r="Q95" s="27"/>
      <c r="R95" s="27"/>
      <c r="S95" s="72"/>
      <c r="T95" s="27"/>
    </row>
    <row r="96" spans="1:20" ht="15" customHeight="1" x14ac:dyDescent="0.25">
      <c r="A96" s="27"/>
      <c r="B96" s="27"/>
      <c r="C96" s="27"/>
      <c r="D96" s="27"/>
      <c r="E96" s="27"/>
      <c r="F96" s="28"/>
      <c r="G96" s="28"/>
      <c r="H96" s="27"/>
      <c r="I96" s="27"/>
      <c r="J96" s="27"/>
      <c r="K96" s="27"/>
      <c r="L96" s="28"/>
      <c r="M96" s="28"/>
      <c r="N96" s="27"/>
      <c r="O96" s="27"/>
      <c r="P96" s="28"/>
      <c r="Q96" s="27"/>
      <c r="R96" s="27"/>
      <c r="S96" s="72"/>
      <c r="T96" s="27"/>
    </row>
    <row r="97" spans="1:20" ht="15" customHeight="1" x14ac:dyDescent="0.25">
      <c r="A97" s="27"/>
      <c r="B97" s="27"/>
      <c r="C97" s="27"/>
      <c r="D97" s="27"/>
      <c r="E97" s="27"/>
      <c r="F97" s="28"/>
      <c r="G97" s="28"/>
      <c r="H97" s="27"/>
      <c r="I97" s="27"/>
      <c r="J97" s="27"/>
      <c r="K97" s="27"/>
      <c r="L97" s="28"/>
      <c r="M97" s="28"/>
      <c r="N97" s="27"/>
      <c r="O97" s="27"/>
      <c r="P97" s="28"/>
      <c r="Q97" s="27"/>
      <c r="R97" s="27"/>
      <c r="S97" s="72"/>
      <c r="T97" s="27"/>
    </row>
    <row r="98" spans="1:20" ht="15" customHeight="1" x14ac:dyDescent="0.25">
      <c r="A98" s="27"/>
      <c r="B98" s="27"/>
      <c r="C98" s="27"/>
      <c r="D98" s="27"/>
      <c r="E98" s="27"/>
      <c r="F98" s="28"/>
      <c r="G98" s="28"/>
      <c r="H98" s="27"/>
      <c r="I98" s="27"/>
      <c r="J98" s="27"/>
      <c r="K98" s="27"/>
      <c r="L98" s="28"/>
      <c r="M98" s="28"/>
      <c r="N98" s="27"/>
      <c r="O98" s="27"/>
      <c r="P98" s="28"/>
      <c r="Q98" s="27"/>
      <c r="R98" s="27"/>
      <c r="S98" s="72"/>
      <c r="T98" s="27"/>
    </row>
    <row r="99" spans="1:20" ht="15" customHeight="1" x14ac:dyDescent="0.25">
      <c r="A99" s="27"/>
      <c r="B99" s="27"/>
      <c r="C99" s="27"/>
      <c r="D99" s="27"/>
      <c r="E99" s="27"/>
      <c r="F99" s="28"/>
      <c r="G99" s="28"/>
      <c r="H99" s="27"/>
      <c r="I99" s="27"/>
      <c r="J99" s="27"/>
      <c r="K99" s="27"/>
      <c r="L99" s="28"/>
      <c r="M99" s="28"/>
      <c r="N99" s="27"/>
      <c r="O99" s="27"/>
      <c r="P99" s="28"/>
      <c r="Q99" s="27"/>
      <c r="R99" s="27"/>
      <c r="S99" s="72"/>
      <c r="T99" s="27"/>
    </row>
    <row r="100" spans="1:20" ht="15" customHeight="1" x14ac:dyDescent="0.25">
      <c r="A100" s="27"/>
      <c r="B100" s="27"/>
      <c r="C100" s="27"/>
      <c r="D100" s="27"/>
      <c r="E100" s="27"/>
      <c r="F100" s="28"/>
      <c r="G100" s="28"/>
      <c r="H100" s="27"/>
      <c r="I100" s="27"/>
      <c r="J100" s="27"/>
      <c r="K100" s="27"/>
      <c r="L100" s="28"/>
      <c r="M100" s="28"/>
      <c r="N100" s="27"/>
      <c r="O100" s="27"/>
      <c r="P100" s="28"/>
      <c r="Q100" s="27"/>
      <c r="R100" s="27"/>
      <c r="S100" s="72"/>
      <c r="T100" s="27"/>
    </row>
    <row r="101" spans="1:20" ht="15" customHeight="1" x14ac:dyDescent="0.25">
      <c r="A101" s="27"/>
      <c r="B101" s="27"/>
      <c r="C101" s="27"/>
      <c r="D101" s="27"/>
      <c r="E101" s="27"/>
      <c r="F101" s="28"/>
      <c r="G101" s="28"/>
      <c r="H101" s="27"/>
      <c r="I101" s="27"/>
      <c r="J101" s="27"/>
      <c r="K101" s="27"/>
      <c r="L101" s="28"/>
      <c r="M101" s="28"/>
      <c r="N101" s="27"/>
      <c r="O101" s="27"/>
      <c r="P101" s="28"/>
      <c r="Q101" s="27"/>
      <c r="R101" s="27"/>
      <c r="S101" s="72"/>
      <c r="T101" s="27"/>
    </row>
    <row r="102" spans="1:20" ht="15" customHeight="1" x14ac:dyDescent="0.25">
      <c r="A102" s="27"/>
      <c r="B102" s="27"/>
      <c r="C102" s="27"/>
      <c r="D102" s="27"/>
      <c r="E102" s="27"/>
      <c r="F102" s="28"/>
      <c r="G102" s="28"/>
      <c r="H102" s="27"/>
      <c r="I102" s="27"/>
      <c r="J102" s="27"/>
      <c r="K102" s="27"/>
      <c r="L102" s="28"/>
      <c r="M102" s="28"/>
      <c r="N102" s="27"/>
      <c r="O102" s="27"/>
      <c r="P102" s="28"/>
      <c r="Q102" s="27"/>
      <c r="R102" s="27"/>
      <c r="S102" s="72"/>
      <c r="T102" s="27"/>
    </row>
    <row r="103" spans="1:20" ht="15" customHeight="1" x14ac:dyDescent="0.25">
      <c r="A103" s="27"/>
      <c r="B103" s="27"/>
      <c r="C103" s="27"/>
      <c r="D103" s="27"/>
      <c r="E103" s="27"/>
      <c r="F103" s="28"/>
      <c r="G103" s="28"/>
      <c r="H103" s="27"/>
      <c r="I103" s="27"/>
      <c r="J103" s="27"/>
      <c r="K103" s="27"/>
      <c r="L103" s="28"/>
      <c r="M103" s="28"/>
      <c r="N103" s="27"/>
      <c r="O103" s="27"/>
      <c r="P103" s="28"/>
      <c r="Q103" s="27"/>
      <c r="R103" s="27"/>
      <c r="S103" s="72"/>
      <c r="T103" s="27"/>
    </row>
    <row r="104" spans="1:20" ht="15" customHeight="1" x14ac:dyDescent="0.25">
      <c r="A104" s="27"/>
      <c r="B104" s="27"/>
      <c r="C104" s="27"/>
      <c r="D104" s="27"/>
      <c r="E104" s="27"/>
      <c r="F104" s="28"/>
      <c r="G104" s="28"/>
      <c r="H104" s="27"/>
      <c r="I104" s="27"/>
      <c r="J104" s="27"/>
      <c r="K104" s="27"/>
      <c r="L104" s="28"/>
      <c r="M104" s="28"/>
      <c r="N104" s="27"/>
      <c r="O104" s="27"/>
      <c r="P104" s="28"/>
      <c r="Q104" s="27"/>
      <c r="R104" s="27"/>
      <c r="S104" s="72"/>
      <c r="T104" s="27"/>
    </row>
    <row r="105" spans="1:20" ht="15" customHeight="1" x14ac:dyDescent="0.25">
      <c r="A105" s="27"/>
      <c r="B105" s="27"/>
      <c r="C105" s="27"/>
      <c r="D105" s="27"/>
      <c r="E105" s="27"/>
      <c r="F105" s="28"/>
      <c r="G105" s="28"/>
      <c r="H105" s="27"/>
      <c r="I105" s="27"/>
      <c r="J105" s="27"/>
      <c r="K105" s="27"/>
      <c r="L105" s="28"/>
      <c r="M105" s="28"/>
      <c r="N105" s="27"/>
      <c r="O105" s="27"/>
      <c r="P105" s="28"/>
      <c r="Q105" s="27"/>
      <c r="R105" s="27"/>
      <c r="S105" s="72"/>
      <c r="T105" s="27"/>
    </row>
    <row r="106" spans="1:20" ht="15" customHeight="1" x14ac:dyDescent="0.25">
      <c r="A106" s="27"/>
      <c r="B106" s="27"/>
      <c r="C106" s="27"/>
      <c r="D106" s="27"/>
      <c r="E106" s="27"/>
      <c r="F106" s="28"/>
      <c r="G106" s="28"/>
      <c r="H106" s="27"/>
      <c r="I106" s="27"/>
      <c r="J106" s="27"/>
      <c r="K106" s="27"/>
      <c r="L106" s="28"/>
      <c r="M106" s="28"/>
      <c r="N106" s="27"/>
      <c r="O106" s="27"/>
      <c r="P106" s="28"/>
      <c r="Q106" s="27"/>
      <c r="R106" s="27"/>
      <c r="S106" s="72"/>
      <c r="T106" s="27"/>
    </row>
    <row r="107" spans="1:20" ht="15" customHeight="1" x14ac:dyDescent="0.25">
      <c r="A107" s="27"/>
      <c r="B107" s="27"/>
      <c r="C107" s="27"/>
      <c r="D107" s="27"/>
      <c r="E107" s="27"/>
      <c r="F107" s="28"/>
      <c r="G107" s="28"/>
      <c r="H107" s="27"/>
      <c r="I107" s="27"/>
      <c r="J107" s="27"/>
      <c r="K107" s="27"/>
      <c r="L107" s="28"/>
      <c r="M107" s="28"/>
      <c r="N107" s="27"/>
      <c r="O107" s="27"/>
      <c r="P107" s="28"/>
      <c r="Q107" s="27"/>
      <c r="R107" s="27"/>
      <c r="S107" s="72"/>
      <c r="T107" s="27"/>
    </row>
    <row r="108" spans="1:20" ht="15" customHeight="1" x14ac:dyDescent="0.25">
      <c r="A108" s="27"/>
      <c r="B108" s="27"/>
      <c r="C108" s="27"/>
      <c r="D108" s="27"/>
      <c r="E108" s="27"/>
      <c r="F108" s="28"/>
      <c r="G108" s="28"/>
      <c r="H108" s="27"/>
      <c r="I108" s="27"/>
      <c r="J108" s="27"/>
      <c r="K108" s="27"/>
      <c r="L108" s="28"/>
      <c r="M108" s="28"/>
      <c r="N108" s="27"/>
      <c r="O108" s="27"/>
      <c r="P108" s="28"/>
      <c r="Q108" s="27"/>
      <c r="R108" s="27"/>
      <c r="S108" s="72"/>
      <c r="T108" s="27"/>
    </row>
    <row r="109" spans="1:20" ht="15" customHeight="1" x14ac:dyDescent="0.25">
      <c r="A109" s="27"/>
      <c r="B109" s="27"/>
      <c r="C109" s="27"/>
      <c r="D109" s="27"/>
      <c r="E109" s="27"/>
      <c r="F109" s="28"/>
      <c r="G109" s="28"/>
      <c r="H109" s="27"/>
      <c r="I109" s="27"/>
      <c r="J109" s="27"/>
      <c r="K109" s="27"/>
      <c r="L109" s="28"/>
      <c r="M109" s="28"/>
      <c r="N109" s="27"/>
      <c r="O109" s="27"/>
      <c r="P109" s="28"/>
      <c r="Q109" s="27"/>
      <c r="R109" s="27"/>
      <c r="S109" s="72"/>
      <c r="T109" s="27"/>
    </row>
    <row r="110" spans="1:20" ht="15" customHeight="1" x14ac:dyDescent="0.25">
      <c r="A110" s="27"/>
      <c r="B110" s="27"/>
      <c r="C110" s="27"/>
      <c r="D110" s="27"/>
      <c r="E110" s="27"/>
      <c r="F110" s="28"/>
      <c r="G110" s="28"/>
      <c r="H110" s="27"/>
      <c r="I110" s="27"/>
      <c r="J110" s="27"/>
      <c r="K110" s="27"/>
      <c r="L110" s="28"/>
      <c r="M110" s="28"/>
      <c r="N110" s="27"/>
      <c r="O110" s="27"/>
      <c r="P110" s="28"/>
      <c r="Q110" s="27"/>
      <c r="R110" s="27"/>
      <c r="S110" s="72"/>
      <c r="T110" s="27"/>
    </row>
    <row r="111" spans="1:20" ht="15" customHeight="1" x14ac:dyDescent="0.25">
      <c r="A111" s="27"/>
      <c r="B111" s="27"/>
      <c r="C111" s="27"/>
      <c r="D111" s="27"/>
      <c r="E111" s="27"/>
      <c r="F111" s="28"/>
      <c r="G111" s="28"/>
      <c r="H111" s="27"/>
      <c r="I111" s="27"/>
      <c r="J111" s="27"/>
      <c r="K111" s="27"/>
      <c r="L111" s="28"/>
      <c r="M111" s="28"/>
      <c r="N111" s="27"/>
      <c r="O111" s="27"/>
      <c r="P111" s="28"/>
      <c r="Q111" s="27"/>
      <c r="R111" s="27"/>
      <c r="S111" s="72"/>
      <c r="T111" s="27"/>
    </row>
    <row r="112" spans="1:20" ht="15" customHeight="1" x14ac:dyDescent="0.25">
      <c r="A112" s="27"/>
      <c r="B112" s="27"/>
      <c r="C112" s="27"/>
      <c r="D112" s="27"/>
      <c r="E112" s="27"/>
      <c r="F112" s="28"/>
      <c r="G112" s="28"/>
      <c r="H112" s="27"/>
      <c r="I112" s="27"/>
      <c r="J112" s="27"/>
      <c r="K112" s="27"/>
      <c r="L112" s="28"/>
      <c r="M112" s="28"/>
      <c r="N112" s="27"/>
      <c r="O112" s="27"/>
      <c r="P112" s="28"/>
      <c r="Q112" s="27"/>
      <c r="R112" s="27"/>
      <c r="S112" s="72"/>
      <c r="T112" s="27"/>
    </row>
    <row r="113" spans="1:20" ht="15" customHeight="1" x14ac:dyDescent="0.25">
      <c r="A113" s="27"/>
      <c r="B113" s="27"/>
      <c r="C113" s="27"/>
      <c r="D113" s="27"/>
      <c r="E113" s="27"/>
      <c r="F113" s="28"/>
      <c r="G113" s="28"/>
      <c r="H113" s="27"/>
      <c r="I113" s="27"/>
      <c r="J113" s="27"/>
      <c r="K113" s="27"/>
      <c r="L113" s="28"/>
      <c r="M113" s="28"/>
      <c r="N113" s="27"/>
      <c r="O113" s="27"/>
      <c r="P113" s="28"/>
      <c r="Q113" s="27"/>
      <c r="R113" s="27"/>
      <c r="S113" s="72"/>
      <c r="T113" s="27"/>
    </row>
    <row r="114" spans="1:20" ht="15" customHeight="1" x14ac:dyDescent="0.25">
      <c r="A114" s="27"/>
      <c r="B114" s="27"/>
      <c r="C114" s="27"/>
      <c r="D114" s="27"/>
      <c r="E114" s="27"/>
      <c r="F114" s="28"/>
      <c r="G114" s="28"/>
      <c r="H114" s="27"/>
      <c r="I114" s="27"/>
      <c r="J114" s="27"/>
      <c r="K114" s="27"/>
      <c r="L114" s="28"/>
      <c r="M114" s="28"/>
      <c r="N114" s="27"/>
      <c r="O114" s="27"/>
      <c r="P114" s="28"/>
      <c r="Q114" s="27"/>
      <c r="R114" s="27"/>
      <c r="S114" s="72"/>
      <c r="T114" s="27"/>
    </row>
    <row r="115" spans="1:20" ht="15" customHeight="1" x14ac:dyDescent="0.25">
      <c r="A115" s="27"/>
      <c r="B115" s="27"/>
      <c r="C115" s="27"/>
      <c r="D115" s="27"/>
      <c r="E115" s="27"/>
      <c r="F115" s="28"/>
      <c r="G115" s="28"/>
      <c r="H115" s="27"/>
      <c r="I115" s="27"/>
      <c r="J115" s="27"/>
      <c r="K115" s="27"/>
      <c r="L115" s="28"/>
      <c r="M115" s="28"/>
      <c r="N115" s="27"/>
      <c r="O115" s="27"/>
      <c r="P115" s="28"/>
      <c r="Q115" s="27"/>
      <c r="R115" s="27"/>
      <c r="S115" s="72"/>
      <c r="T115" s="27"/>
    </row>
    <row r="116" spans="1:20" ht="15" customHeight="1" x14ac:dyDescent="0.25">
      <c r="A116" s="27"/>
      <c r="B116" s="27"/>
      <c r="C116" s="27"/>
      <c r="D116" s="27"/>
      <c r="E116" s="27"/>
      <c r="F116" s="28"/>
      <c r="G116" s="28"/>
      <c r="H116" s="27"/>
      <c r="I116" s="27"/>
      <c r="J116" s="27"/>
      <c r="K116" s="27"/>
      <c r="L116" s="28"/>
      <c r="M116" s="28"/>
      <c r="N116" s="27"/>
      <c r="O116" s="27"/>
      <c r="P116" s="28"/>
      <c r="Q116" s="27"/>
      <c r="R116" s="27"/>
      <c r="S116" s="72"/>
      <c r="T116" s="27"/>
    </row>
    <row r="117" spans="1:20" ht="15" customHeight="1" x14ac:dyDescent="0.25">
      <c r="A117" s="27"/>
      <c r="B117" s="27"/>
      <c r="C117" s="27"/>
      <c r="D117" s="27"/>
      <c r="E117" s="27"/>
      <c r="F117" s="28"/>
      <c r="G117" s="28"/>
      <c r="H117" s="27"/>
      <c r="I117" s="27"/>
      <c r="J117" s="27"/>
      <c r="K117" s="27"/>
      <c r="L117" s="28"/>
      <c r="M117" s="28"/>
      <c r="N117" s="27"/>
      <c r="O117" s="27"/>
      <c r="P117" s="28"/>
      <c r="Q117" s="27"/>
      <c r="R117" s="27"/>
      <c r="S117" s="72"/>
      <c r="T117" s="27"/>
    </row>
    <row r="118" spans="1:20" ht="15" customHeight="1" x14ac:dyDescent="0.25">
      <c r="A118" s="27"/>
      <c r="B118" s="27"/>
      <c r="C118" s="27"/>
      <c r="D118" s="27"/>
      <c r="E118" s="27"/>
      <c r="F118" s="28"/>
      <c r="G118" s="28"/>
      <c r="H118" s="27"/>
      <c r="I118" s="27"/>
      <c r="J118" s="27"/>
      <c r="K118" s="27"/>
      <c r="L118" s="28"/>
      <c r="M118" s="28"/>
      <c r="N118" s="27"/>
      <c r="O118" s="27"/>
      <c r="P118" s="28"/>
      <c r="Q118" s="27"/>
      <c r="R118" s="27"/>
      <c r="S118" s="72"/>
      <c r="T118" s="27"/>
    </row>
    <row r="119" spans="1:20" ht="15" customHeight="1" x14ac:dyDescent="0.25">
      <c r="A119" s="27"/>
      <c r="B119" s="27"/>
      <c r="C119" s="27"/>
      <c r="D119" s="27"/>
      <c r="E119" s="27"/>
      <c r="F119" s="28"/>
      <c r="G119" s="28"/>
      <c r="H119" s="27"/>
      <c r="I119" s="27"/>
      <c r="J119" s="27"/>
      <c r="K119" s="27"/>
      <c r="L119" s="28"/>
      <c r="M119" s="28"/>
      <c r="N119" s="27"/>
      <c r="O119" s="27"/>
      <c r="P119" s="28"/>
      <c r="Q119" s="27"/>
      <c r="R119" s="27"/>
      <c r="S119" s="72"/>
      <c r="T119" s="27"/>
    </row>
    <row r="120" spans="1:20" ht="15" customHeight="1" x14ac:dyDescent="0.25">
      <c r="A120" s="27"/>
      <c r="B120" s="27"/>
      <c r="C120" s="27"/>
      <c r="D120" s="27"/>
      <c r="E120" s="27"/>
      <c r="F120" s="28"/>
      <c r="G120" s="28"/>
      <c r="H120" s="27"/>
      <c r="I120" s="27"/>
      <c r="J120" s="27"/>
      <c r="K120" s="27"/>
      <c r="L120" s="28"/>
      <c r="M120" s="28"/>
      <c r="N120" s="27"/>
      <c r="O120" s="27"/>
      <c r="P120" s="28"/>
      <c r="Q120" s="27"/>
      <c r="R120" s="27"/>
      <c r="S120" s="72"/>
      <c r="T120" s="27"/>
    </row>
    <row r="121" spans="1:20" ht="15" customHeight="1" x14ac:dyDescent="0.25">
      <c r="A121" s="27"/>
      <c r="B121" s="27"/>
      <c r="C121" s="27"/>
      <c r="D121" s="27"/>
      <c r="E121" s="27"/>
      <c r="F121" s="28"/>
      <c r="G121" s="28"/>
      <c r="H121" s="27"/>
      <c r="I121" s="27"/>
      <c r="J121" s="27"/>
      <c r="K121" s="27"/>
      <c r="L121" s="28"/>
      <c r="M121" s="28"/>
      <c r="N121" s="27"/>
      <c r="O121" s="27"/>
      <c r="P121" s="28"/>
      <c r="Q121" s="27"/>
      <c r="R121" s="27"/>
      <c r="S121" s="72"/>
      <c r="T121" s="27"/>
    </row>
    <row r="122" spans="1:20" ht="15" customHeight="1" x14ac:dyDescent="0.25">
      <c r="A122" s="27"/>
      <c r="B122" s="27"/>
      <c r="C122" s="27"/>
      <c r="D122" s="27"/>
      <c r="E122" s="27"/>
      <c r="F122" s="28"/>
      <c r="G122" s="28"/>
      <c r="H122" s="27"/>
      <c r="I122" s="27"/>
      <c r="J122" s="27"/>
      <c r="K122" s="27"/>
      <c r="L122" s="28"/>
      <c r="M122" s="28"/>
      <c r="N122" s="27"/>
      <c r="O122" s="27"/>
      <c r="P122" s="28"/>
      <c r="Q122" s="27"/>
      <c r="R122" s="27"/>
      <c r="S122" s="72"/>
      <c r="T122" s="27"/>
    </row>
    <row r="123" spans="1:20" ht="15" customHeight="1" x14ac:dyDescent="0.25">
      <c r="A123" s="27"/>
      <c r="B123" s="27"/>
      <c r="C123" s="27"/>
      <c r="D123" s="27"/>
      <c r="E123" s="27"/>
      <c r="F123" s="28"/>
      <c r="G123" s="28"/>
      <c r="H123" s="27"/>
      <c r="I123" s="27"/>
      <c r="J123" s="27"/>
      <c r="K123" s="27"/>
      <c r="L123" s="28"/>
      <c r="M123" s="28"/>
      <c r="N123" s="27"/>
      <c r="O123" s="27"/>
      <c r="P123" s="28"/>
      <c r="Q123" s="27"/>
      <c r="R123" s="27"/>
      <c r="S123" s="72"/>
      <c r="T123" s="27"/>
    </row>
    <row r="124" spans="1:20" ht="15" customHeight="1" x14ac:dyDescent="0.25">
      <c r="A124" s="27"/>
      <c r="B124" s="27"/>
      <c r="C124" s="27"/>
      <c r="D124" s="27"/>
      <c r="E124" s="27"/>
      <c r="F124" s="28"/>
      <c r="G124" s="28"/>
      <c r="H124" s="27"/>
      <c r="I124" s="27"/>
      <c r="J124" s="27"/>
      <c r="K124" s="27"/>
      <c r="L124" s="28"/>
      <c r="M124" s="28"/>
      <c r="N124" s="27"/>
      <c r="O124" s="27"/>
      <c r="P124" s="28"/>
      <c r="Q124" s="27"/>
      <c r="R124" s="27"/>
      <c r="S124" s="72"/>
      <c r="T124" s="27"/>
    </row>
    <row r="125" spans="1:20" ht="15" customHeight="1" x14ac:dyDescent="0.25">
      <c r="A125" s="27"/>
      <c r="B125" s="27"/>
      <c r="C125" s="27"/>
      <c r="D125" s="27"/>
      <c r="E125" s="27"/>
      <c r="F125" s="28"/>
      <c r="G125" s="28"/>
      <c r="H125" s="27"/>
      <c r="I125" s="27"/>
      <c r="J125" s="27"/>
      <c r="K125" s="27"/>
      <c r="L125" s="28"/>
      <c r="M125" s="28"/>
      <c r="N125" s="27"/>
      <c r="O125" s="27"/>
      <c r="P125" s="28"/>
      <c r="Q125" s="27"/>
      <c r="R125" s="27"/>
      <c r="S125" s="72"/>
      <c r="T125" s="27"/>
    </row>
    <row r="126" spans="1:20" ht="15" customHeight="1" x14ac:dyDescent="0.25">
      <c r="A126" s="27"/>
      <c r="B126" s="27"/>
      <c r="C126" s="27"/>
      <c r="D126" s="27"/>
      <c r="E126" s="27"/>
      <c r="F126" s="28"/>
      <c r="G126" s="28"/>
      <c r="H126" s="27"/>
      <c r="I126" s="27"/>
      <c r="J126" s="27"/>
      <c r="K126" s="27"/>
      <c r="L126" s="28"/>
      <c r="M126" s="28"/>
      <c r="N126" s="27"/>
      <c r="O126" s="27"/>
      <c r="P126" s="28"/>
      <c r="Q126" s="27"/>
      <c r="R126" s="27"/>
      <c r="S126" s="72"/>
      <c r="T126" s="27"/>
    </row>
    <row r="127" spans="1:20" ht="15" customHeight="1" x14ac:dyDescent="0.25">
      <c r="A127" s="27"/>
      <c r="B127" s="27"/>
      <c r="C127" s="27"/>
      <c r="D127" s="27"/>
      <c r="E127" s="27"/>
      <c r="F127" s="28"/>
      <c r="G127" s="28"/>
      <c r="H127" s="27"/>
      <c r="I127" s="27"/>
      <c r="J127" s="27"/>
      <c r="K127" s="27"/>
      <c r="L127" s="28"/>
      <c r="M127" s="28"/>
      <c r="N127" s="27"/>
      <c r="O127" s="27"/>
      <c r="P127" s="28"/>
      <c r="Q127" s="27"/>
      <c r="R127" s="27"/>
      <c r="S127" s="72"/>
      <c r="T127" s="27"/>
    </row>
    <row r="128" spans="1:20" ht="15" customHeight="1" x14ac:dyDescent="0.25">
      <c r="A128" s="27"/>
      <c r="B128" s="27"/>
      <c r="C128" s="27"/>
      <c r="D128" s="27"/>
      <c r="E128" s="27"/>
      <c r="F128" s="28"/>
      <c r="G128" s="28"/>
      <c r="H128" s="27"/>
      <c r="I128" s="27"/>
      <c r="J128" s="27"/>
      <c r="K128" s="27"/>
      <c r="L128" s="28"/>
      <c r="M128" s="28"/>
      <c r="N128" s="27"/>
      <c r="O128" s="27"/>
      <c r="P128" s="28"/>
      <c r="Q128" s="27"/>
      <c r="R128" s="27"/>
      <c r="S128" s="72"/>
      <c r="T128" s="27"/>
    </row>
    <row r="129" spans="1:20" ht="15" customHeight="1" x14ac:dyDescent="0.25">
      <c r="A129" s="27"/>
      <c r="B129" s="27"/>
      <c r="C129" s="27"/>
      <c r="D129" s="27"/>
      <c r="E129" s="27"/>
      <c r="F129" s="28"/>
      <c r="G129" s="28"/>
      <c r="H129" s="27"/>
      <c r="I129" s="27"/>
      <c r="J129" s="27"/>
      <c r="K129" s="27"/>
      <c r="L129" s="28"/>
      <c r="M129" s="28"/>
      <c r="N129" s="27"/>
      <c r="O129" s="27"/>
      <c r="P129" s="28"/>
      <c r="Q129" s="27"/>
      <c r="R129" s="27"/>
      <c r="S129" s="72"/>
      <c r="T129" s="27"/>
    </row>
    <row r="130" spans="1:20" ht="15" customHeight="1" x14ac:dyDescent="0.25">
      <c r="A130" s="27"/>
      <c r="B130" s="27"/>
      <c r="C130" s="27"/>
      <c r="D130" s="27"/>
      <c r="E130" s="27"/>
      <c r="F130" s="28"/>
      <c r="G130" s="28"/>
      <c r="H130" s="27"/>
      <c r="I130" s="27"/>
      <c r="J130" s="27"/>
      <c r="K130" s="27"/>
      <c r="L130" s="28"/>
      <c r="M130" s="28"/>
      <c r="N130" s="27"/>
      <c r="O130" s="27"/>
      <c r="P130" s="28"/>
      <c r="Q130" s="27"/>
      <c r="R130" s="27"/>
      <c r="S130" s="72"/>
      <c r="T130" s="27"/>
    </row>
    <row r="131" spans="1:20" ht="15" customHeight="1" x14ac:dyDescent="0.25">
      <c r="A131" s="27"/>
      <c r="B131" s="27"/>
      <c r="C131" s="27"/>
      <c r="D131" s="27"/>
      <c r="E131" s="27"/>
      <c r="F131" s="28"/>
      <c r="G131" s="28"/>
      <c r="H131" s="27"/>
      <c r="I131" s="27"/>
      <c r="J131" s="27"/>
      <c r="K131" s="27"/>
      <c r="L131" s="28"/>
      <c r="M131" s="28"/>
      <c r="N131" s="27"/>
      <c r="O131" s="27"/>
      <c r="P131" s="28"/>
      <c r="Q131" s="27"/>
      <c r="R131" s="27"/>
      <c r="S131" s="72"/>
      <c r="T131" s="27"/>
    </row>
    <row r="132" spans="1:20" ht="15" customHeight="1" x14ac:dyDescent="0.25">
      <c r="A132" s="27"/>
      <c r="B132" s="27"/>
      <c r="C132" s="27"/>
      <c r="D132" s="27"/>
      <c r="E132" s="27"/>
      <c r="F132" s="28"/>
      <c r="G132" s="28"/>
      <c r="H132" s="27"/>
      <c r="I132" s="27"/>
      <c r="J132" s="27"/>
      <c r="K132" s="27"/>
      <c r="L132" s="28"/>
      <c r="M132" s="28"/>
      <c r="N132" s="27"/>
      <c r="O132" s="27"/>
      <c r="P132" s="28"/>
      <c r="Q132" s="27"/>
      <c r="R132" s="27"/>
      <c r="S132" s="72"/>
      <c r="T132" s="27"/>
    </row>
    <row r="133" spans="1:20" ht="15" customHeight="1" x14ac:dyDescent="0.25">
      <c r="A133" s="27"/>
      <c r="B133" s="27"/>
      <c r="C133" s="27"/>
      <c r="D133" s="27"/>
      <c r="E133" s="27"/>
      <c r="F133" s="28"/>
      <c r="G133" s="28"/>
      <c r="H133" s="27"/>
      <c r="I133" s="27"/>
      <c r="J133" s="27"/>
      <c r="K133" s="27"/>
      <c r="L133" s="28"/>
      <c r="M133" s="28"/>
      <c r="N133" s="27"/>
      <c r="O133" s="27"/>
      <c r="P133" s="28"/>
      <c r="Q133" s="27"/>
      <c r="R133" s="27"/>
      <c r="S133" s="72"/>
      <c r="T133" s="27"/>
    </row>
    <row r="134" spans="1:20" ht="15" customHeight="1" x14ac:dyDescent="0.25">
      <c r="A134" s="27"/>
      <c r="B134" s="27"/>
      <c r="C134" s="27"/>
      <c r="D134" s="27"/>
      <c r="E134" s="27"/>
      <c r="F134" s="28"/>
      <c r="G134" s="28"/>
      <c r="H134" s="27"/>
      <c r="I134" s="27"/>
      <c r="J134" s="27"/>
      <c r="K134" s="27"/>
      <c r="L134" s="28"/>
      <c r="M134" s="28"/>
      <c r="N134" s="27"/>
      <c r="O134" s="27"/>
      <c r="P134" s="28"/>
      <c r="Q134" s="27"/>
      <c r="R134" s="27"/>
      <c r="S134" s="72"/>
      <c r="T134" s="27"/>
    </row>
    <row r="135" spans="1:20" ht="15" customHeight="1" x14ac:dyDescent="0.25">
      <c r="A135" s="27"/>
      <c r="B135" s="27"/>
      <c r="C135" s="27"/>
      <c r="D135" s="27"/>
      <c r="E135" s="27"/>
      <c r="F135" s="28"/>
      <c r="G135" s="28"/>
      <c r="H135" s="27"/>
      <c r="I135" s="27"/>
      <c r="J135" s="27"/>
      <c r="K135" s="27"/>
      <c r="L135" s="28"/>
      <c r="M135" s="28"/>
      <c r="N135" s="27"/>
      <c r="O135" s="27"/>
      <c r="P135" s="28"/>
      <c r="Q135" s="27"/>
      <c r="R135" s="27"/>
      <c r="S135" s="72"/>
      <c r="T135" s="27"/>
    </row>
    <row r="136" spans="1:20" ht="15" customHeight="1" x14ac:dyDescent="0.25">
      <c r="A136" s="27"/>
      <c r="B136" s="27"/>
      <c r="C136" s="27"/>
      <c r="D136" s="27"/>
      <c r="E136" s="27"/>
      <c r="F136" s="28"/>
      <c r="G136" s="28"/>
      <c r="H136" s="27"/>
      <c r="I136" s="27"/>
      <c r="J136" s="27"/>
      <c r="K136" s="27"/>
      <c r="L136" s="28"/>
      <c r="M136" s="28"/>
      <c r="N136" s="27"/>
      <c r="O136" s="27"/>
      <c r="P136" s="28"/>
      <c r="Q136" s="27"/>
      <c r="R136" s="27"/>
      <c r="S136" s="72"/>
      <c r="T136" s="27"/>
    </row>
    <row r="137" spans="1:20" ht="15" customHeight="1" x14ac:dyDescent="0.25">
      <c r="A137" s="27"/>
      <c r="B137" s="27"/>
      <c r="C137" s="27"/>
      <c r="D137" s="27"/>
      <c r="E137" s="27"/>
      <c r="F137" s="28"/>
      <c r="G137" s="28"/>
      <c r="H137" s="27"/>
      <c r="I137" s="27"/>
      <c r="J137" s="27"/>
      <c r="K137" s="27"/>
      <c r="L137" s="28"/>
      <c r="M137" s="28"/>
      <c r="N137" s="27"/>
      <c r="O137" s="27"/>
      <c r="P137" s="28"/>
      <c r="Q137" s="27"/>
      <c r="R137" s="27"/>
      <c r="S137" s="72"/>
      <c r="T137" s="27"/>
    </row>
    <row r="138" spans="1:20" ht="15" customHeight="1" x14ac:dyDescent="0.25">
      <c r="A138" s="27"/>
      <c r="B138" s="27"/>
      <c r="C138" s="27"/>
      <c r="D138" s="27"/>
      <c r="E138" s="27"/>
      <c r="F138" s="28"/>
      <c r="G138" s="28"/>
      <c r="H138" s="27"/>
      <c r="I138" s="27"/>
      <c r="J138" s="27"/>
      <c r="K138" s="27"/>
      <c r="L138" s="28"/>
      <c r="M138" s="28"/>
      <c r="N138" s="27"/>
      <c r="O138" s="27"/>
      <c r="P138" s="28"/>
      <c r="Q138" s="27"/>
      <c r="R138" s="27"/>
      <c r="S138" s="72"/>
      <c r="T138" s="27"/>
    </row>
    <row r="139" spans="1:20" ht="15" customHeight="1" x14ac:dyDescent="0.25">
      <c r="A139" s="27"/>
      <c r="B139" s="27"/>
      <c r="C139" s="27"/>
      <c r="D139" s="27"/>
      <c r="E139" s="27"/>
      <c r="F139" s="28"/>
      <c r="G139" s="28"/>
      <c r="H139" s="27"/>
      <c r="I139" s="27"/>
      <c r="J139" s="27"/>
      <c r="K139" s="27"/>
      <c r="L139" s="28"/>
      <c r="M139" s="28"/>
      <c r="N139" s="27"/>
      <c r="O139" s="27"/>
      <c r="P139" s="28"/>
      <c r="Q139" s="27"/>
      <c r="R139" s="27"/>
      <c r="S139" s="72"/>
      <c r="T139" s="27"/>
    </row>
    <row r="140" spans="1:20" ht="15" customHeight="1" x14ac:dyDescent="0.25">
      <c r="A140" s="27"/>
      <c r="B140" s="27"/>
      <c r="C140" s="27"/>
      <c r="D140" s="27"/>
      <c r="E140" s="27"/>
      <c r="F140" s="28"/>
      <c r="G140" s="28"/>
      <c r="H140" s="27"/>
      <c r="I140" s="27"/>
      <c r="J140" s="27"/>
      <c r="K140" s="27"/>
      <c r="L140" s="28"/>
      <c r="M140" s="28"/>
      <c r="N140" s="27"/>
      <c r="O140" s="27"/>
      <c r="P140" s="28"/>
      <c r="Q140" s="27"/>
      <c r="R140" s="27"/>
      <c r="S140" s="72"/>
      <c r="T140" s="27"/>
    </row>
    <row r="141" spans="1:20" ht="15" customHeight="1" x14ac:dyDescent="0.25">
      <c r="A141" s="27"/>
      <c r="B141" s="27"/>
      <c r="C141" s="27"/>
      <c r="D141" s="27"/>
      <c r="E141" s="27"/>
      <c r="F141" s="28"/>
      <c r="G141" s="28"/>
      <c r="H141" s="27"/>
      <c r="I141" s="27"/>
      <c r="J141" s="27"/>
      <c r="K141" s="27"/>
      <c r="L141" s="28"/>
      <c r="M141" s="28"/>
      <c r="N141" s="27"/>
      <c r="O141" s="27"/>
      <c r="P141" s="28"/>
      <c r="Q141" s="27"/>
      <c r="R141" s="27"/>
      <c r="S141" s="72"/>
      <c r="T141" s="27"/>
    </row>
    <row r="142" spans="1:20" ht="15" customHeight="1" x14ac:dyDescent="0.25">
      <c r="A142" s="27"/>
      <c r="B142" s="27"/>
      <c r="C142" s="27"/>
      <c r="D142" s="27"/>
      <c r="E142" s="27"/>
      <c r="F142" s="28"/>
      <c r="G142" s="28"/>
      <c r="H142" s="27"/>
      <c r="I142" s="27"/>
      <c r="J142" s="27"/>
      <c r="K142" s="27"/>
      <c r="L142" s="28"/>
      <c r="M142" s="28"/>
      <c r="N142" s="27"/>
      <c r="O142" s="27"/>
      <c r="P142" s="28"/>
      <c r="Q142" s="27"/>
      <c r="R142" s="27"/>
      <c r="S142" s="72"/>
      <c r="T142" s="27"/>
    </row>
    <row r="143" spans="1:20" ht="15" customHeight="1" x14ac:dyDescent="0.25">
      <c r="A143" s="27"/>
      <c r="B143" s="27"/>
      <c r="C143" s="27"/>
      <c r="D143" s="27"/>
      <c r="E143" s="27"/>
      <c r="F143" s="28"/>
      <c r="G143" s="28"/>
      <c r="H143" s="27"/>
      <c r="I143" s="27"/>
      <c r="J143" s="27"/>
      <c r="K143" s="27"/>
      <c r="L143" s="28"/>
      <c r="M143" s="28"/>
      <c r="N143" s="27"/>
      <c r="O143" s="27"/>
      <c r="P143" s="28"/>
      <c r="Q143" s="27"/>
      <c r="R143" s="27"/>
      <c r="S143" s="72"/>
      <c r="T143" s="27"/>
    </row>
    <row r="144" spans="1:20" ht="15" customHeight="1" x14ac:dyDescent="0.25">
      <c r="A144" s="27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8"/>
      <c r="M144" s="28"/>
      <c r="N144" s="27"/>
      <c r="O144" s="27"/>
      <c r="P144" s="28"/>
      <c r="Q144" s="27"/>
      <c r="R144" s="27"/>
      <c r="S144" s="72"/>
      <c r="T144" s="27"/>
    </row>
    <row r="145" spans="1:20" ht="15" customHeight="1" x14ac:dyDescent="0.25">
      <c r="A145" s="27"/>
      <c r="B145" s="27"/>
      <c r="C145" s="27"/>
      <c r="D145" s="27"/>
      <c r="E145" s="27"/>
      <c r="F145" s="28"/>
      <c r="G145" s="28"/>
      <c r="H145" s="27"/>
      <c r="I145" s="27"/>
      <c r="J145" s="27"/>
      <c r="K145" s="27"/>
      <c r="L145" s="28"/>
      <c r="M145" s="28"/>
      <c r="N145" s="27"/>
      <c r="O145" s="27"/>
      <c r="P145" s="28"/>
      <c r="Q145" s="27"/>
      <c r="R145" s="27"/>
      <c r="S145" s="72"/>
      <c r="T145" s="27"/>
    </row>
    <row r="146" spans="1:20" ht="15" customHeight="1" x14ac:dyDescent="0.25">
      <c r="A146" s="27"/>
      <c r="B146" s="27"/>
      <c r="C146" s="27"/>
      <c r="D146" s="27"/>
      <c r="E146" s="27"/>
      <c r="F146" s="28"/>
      <c r="G146" s="28"/>
      <c r="H146" s="27"/>
      <c r="I146" s="27"/>
      <c r="J146" s="27"/>
      <c r="K146" s="27"/>
      <c r="L146" s="28"/>
      <c r="M146" s="28"/>
      <c r="N146" s="27"/>
      <c r="O146" s="27"/>
      <c r="P146" s="28"/>
      <c r="Q146" s="27"/>
      <c r="R146" s="27"/>
      <c r="S146" s="72"/>
      <c r="T146" s="27"/>
    </row>
    <row r="147" spans="1:20" ht="15" customHeight="1" x14ac:dyDescent="0.25">
      <c r="A147" s="27"/>
      <c r="B147" s="27"/>
      <c r="C147" s="27"/>
      <c r="D147" s="27"/>
      <c r="E147" s="27"/>
      <c r="F147" s="28"/>
      <c r="G147" s="28"/>
      <c r="H147" s="27"/>
      <c r="I147" s="27"/>
      <c r="J147" s="27"/>
      <c r="K147" s="27"/>
      <c r="L147" s="28"/>
      <c r="M147" s="28"/>
      <c r="N147" s="27"/>
      <c r="O147" s="27"/>
      <c r="P147" s="28"/>
      <c r="Q147" s="27"/>
      <c r="R147" s="27"/>
      <c r="S147" s="72"/>
      <c r="T147" s="27"/>
    </row>
    <row r="148" spans="1:20" ht="15" customHeight="1" x14ac:dyDescent="0.25">
      <c r="A148" s="27"/>
      <c r="B148" s="27"/>
      <c r="C148" s="27"/>
      <c r="D148" s="27"/>
      <c r="E148" s="27"/>
      <c r="F148" s="28"/>
      <c r="G148" s="28"/>
      <c r="H148" s="27"/>
      <c r="I148" s="27"/>
      <c r="J148" s="27"/>
      <c r="K148" s="27"/>
      <c r="L148" s="28"/>
      <c r="M148" s="28"/>
      <c r="N148" s="27"/>
      <c r="O148" s="27"/>
      <c r="P148" s="28"/>
      <c r="Q148" s="27"/>
      <c r="R148" s="27"/>
      <c r="S148" s="72"/>
      <c r="T148" s="27"/>
    </row>
    <row r="149" spans="1:20" ht="15" customHeight="1" x14ac:dyDescent="0.25">
      <c r="A149" s="27"/>
      <c r="B149" s="27"/>
      <c r="C149" s="27"/>
      <c r="D149" s="27"/>
      <c r="E149" s="27"/>
      <c r="F149" s="28"/>
      <c r="G149" s="28"/>
      <c r="H149" s="27"/>
      <c r="I149" s="27"/>
      <c r="J149" s="27"/>
      <c r="K149" s="27"/>
      <c r="L149" s="28"/>
      <c r="M149" s="28"/>
      <c r="N149" s="27"/>
      <c r="O149" s="27"/>
      <c r="P149" s="28"/>
      <c r="Q149" s="27"/>
      <c r="R149" s="27"/>
      <c r="S149" s="72"/>
      <c r="T149" s="27"/>
    </row>
    <row r="150" spans="1:20" ht="15" customHeight="1" x14ac:dyDescent="0.25">
      <c r="A150" s="27"/>
      <c r="B150" s="27"/>
      <c r="C150" s="27"/>
      <c r="D150" s="27"/>
      <c r="E150" s="27"/>
      <c r="F150" s="28"/>
      <c r="G150" s="28"/>
      <c r="H150" s="27"/>
      <c r="I150" s="27"/>
      <c r="J150" s="27"/>
      <c r="K150" s="27"/>
      <c r="L150" s="28"/>
      <c r="M150" s="28"/>
      <c r="N150" s="27"/>
      <c r="O150" s="27"/>
      <c r="P150" s="28"/>
      <c r="Q150" s="27"/>
      <c r="R150" s="27"/>
      <c r="S150" s="72"/>
      <c r="T150" s="27"/>
    </row>
    <row r="151" spans="1:20" ht="15" customHeight="1" x14ac:dyDescent="0.25">
      <c r="A151" s="27"/>
      <c r="B151" s="27"/>
      <c r="C151" s="27"/>
      <c r="D151" s="27"/>
      <c r="E151" s="27"/>
      <c r="F151" s="28"/>
      <c r="G151" s="28"/>
      <c r="H151" s="27"/>
      <c r="I151" s="27"/>
      <c r="J151" s="27"/>
      <c r="K151" s="27"/>
      <c r="L151" s="28"/>
      <c r="M151" s="28"/>
      <c r="N151" s="27"/>
      <c r="O151" s="27"/>
      <c r="P151" s="28"/>
      <c r="Q151" s="27"/>
      <c r="R151" s="27"/>
      <c r="S151" s="72"/>
      <c r="T151" s="27"/>
    </row>
  </sheetData>
  <mergeCells count="4">
    <mergeCell ref="V1:BJ1"/>
    <mergeCell ref="V51:W51"/>
    <mergeCell ref="Y51:Z51"/>
    <mergeCell ref="A1:T1"/>
  </mergeCells>
  <pageMargins left="0.7" right="0.7" top="0.75" bottom="0.75" header="0.3" footer="0.3"/>
  <pageSetup orientation="portrait" r:id="rId9"/>
  <tableParts count="3"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400-000000000000}">
          <x14:formula1>
            <xm:f>'Dropdown Choices'!$E$2:$E$7</xm:f>
          </x14:formula1>
          <xm:sqref>J3:J150</xm:sqref>
        </x14:dataValidation>
        <x14:dataValidation type="list" allowBlank="1" showInputMessage="1" showErrorMessage="1" xr:uid="{00000000-0002-0000-0400-000001000000}">
          <x14:formula1>
            <xm:f>'Dropdown Choices'!$D$2:$D$12</xm:f>
          </x14:formula1>
          <xm:sqref>K3:K150</xm:sqref>
        </x14:dataValidation>
        <x14:dataValidation type="list" allowBlank="1" showInputMessage="1" showErrorMessage="1" xr:uid="{00000000-0002-0000-0400-000002000000}">
          <x14:formula1>
            <xm:f>'Dropdown Choices'!$H$2:$H$6</xm:f>
          </x14:formula1>
          <xm:sqref>O3:O152</xm:sqref>
        </x14:dataValidation>
        <x14:dataValidation type="list" allowBlank="1" showInputMessage="1" showErrorMessage="1" xr:uid="{00000000-0002-0000-0400-000003000000}">
          <x14:formula1>
            <xm:f>'Dropdown Choices'!$I$2:$I$5</xm:f>
          </x14:formula1>
          <xm:sqref>Q3:Q152</xm:sqref>
        </x14:dataValidation>
        <x14:dataValidation type="list" allowBlank="1" showInputMessage="1" showErrorMessage="1" xr:uid="{00000000-0002-0000-0400-000004000000}">
          <x14:formula1>
            <xm:f>'Dropdown Choices'!$J$2:$J$6</xm:f>
          </x14:formula1>
          <xm:sqref>R3:R151</xm:sqref>
        </x14:dataValidation>
        <x14:dataValidation type="list" allowBlank="1" showInputMessage="1" showErrorMessage="1" xr:uid="{00000000-0002-0000-0400-000005000000}">
          <x14:formula1>
            <xm:f>'Dropdown Choices'!$K$2:$K$5</xm:f>
          </x14:formula1>
          <xm:sqref>S3:T151</xm:sqref>
        </x14:dataValidation>
        <x14:dataValidation type="list" allowBlank="1" showInputMessage="1" showErrorMessage="1" xr:uid="{00000000-0002-0000-0400-000006000000}">
          <x14:formula1>
            <xm:f>'Dropdown Choices'!$G$2:$G$29</xm:f>
          </x14:formula1>
          <xm:sqref>N3:N151</xm:sqref>
        </x14:dataValidation>
        <x14:dataValidation type="list" allowBlank="1" showInputMessage="1" showErrorMessage="1" xr:uid="{00000000-0002-0000-0400-000007000000}">
          <x14:formula1>
            <xm:f>'Dropdown Choices'!$B$2:$B$57</xm:f>
          </x14:formula1>
          <xm:sqref>D3:D150</xm:sqref>
        </x14:dataValidation>
        <x14:dataValidation type="list" allowBlank="1" showInputMessage="1" showErrorMessage="1" xr:uid="{00000000-0002-0000-0400-000008000000}">
          <x14:formula1>
            <xm:f>'Dropdown Choices'!$A$2:$A$20</xm:f>
          </x14:formula1>
          <xm:sqref>C3:C150</xm:sqref>
        </x14:dataValidation>
        <x14:dataValidation type="list" allowBlank="1" showInputMessage="1" showErrorMessage="1" xr:uid="{00000000-0002-0000-0400-000009000000}">
          <x14:formula1>
            <xm:f>'Dropdown Choices'!$F$2:$F$4</xm:f>
          </x14:formula1>
          <xm:sqref>E3:E151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33"/>
  </sheetPr>
  <dimension ref="A1:BK151"/>
  <sheetViews>
    <sheetView zoomScale="80" zoomScaleNormal="80" workbookViewId="0">
      <pane xSplit="1" topLeftCell="B1" activePane="topRight" state="frozen"/>
      <selection pane="topRight" activeCell="Y53" sqref="Y53"/>
    </sheetView>
  </sheetViews>
  <sheetFormatPr defaultColWidth="20.140625" defaultRowHeight="15" customHeight="1" x14ac:dyDescent="0.25"/>
  <cols>
    <col min="1" max="1" width="16.7109375" style="41" customWidth="1"/>
    <col min="2" max="2" width="8.42578125" style="41" bestFit="1" customWidth="1"/>
    <col min="3" max="3" width="38" style="41" bestFit="1" customWidth="1"/>
    <col min="4" max="5" width="24.28515625" style="41" customWidth="1"/>
    <col min="6" max="6" width="12" style="42" bestFit="1" customWidth="1"/>
    <col min="7" max="7" width="11.85546875" style="42" bestFit="1" customWidth="1"/>
    <col min="8" max="8" width="10.85546875" style="41" customWidth="1"/>
    <col min="9" max="9" width="12.28515625" style="41" bestFit="1" customWidth="1"/>
    <col min="10" max="10" width="12.28515625" style="41" customWidth="1"/>
    <col min="11" max="11" width="41.5703125" style="41" customWidth="1"/>
    <col min="12" max="12" width="12.7109375" style="42" customWidth="1"/>
    <col min="13" max="13" width="13" style="42" bestFit="1" customWidth="1"/>
    <col min="14" max="14" width="27" style="41" bestFit="1" customWidth="1"/>
    <col min="15" max="15" width="27" style="41" customWidth="1"/>
    <col min="16" max="16" width="13.42578125" style="42" bestFit="1" customWidth="1"/>
    <col min="17" max="17" width="15.140625" style="41" customWidth="1"/>
    <col min="18" max="18" width="33.28515625" style="41" bestFit="1" customWidth="1"/>
    <col min="19" max="19" width="23.28515625" style="76" customWidth="1"/>
    <col min="20" max="20" width="26.140625" style="78" customWidth="1"/>
    <col min="21" max="21" width="1.7109375" style="1" customWidth="1"/>
    <col min="22" max="22" width="43.85546875" style="1" bestFit="1" customWidth="1"/>
    <col min="23" max="23" width="16.140625" style="1" customWidth="1"/>
    <col min="24" max="24" width="1.7109375" style="1" customWidth="1"/>
    <col min="25" max="25" width="39.28515625" style="1" customWidth="1"/>
    <col min="26" max="26" width="15.7109375" style="1" customWidth="1"/>
    <col min="27" max="27" width="1.85546875" style="1" customWidth="1"/>
    <col min="28" max="28" width="25.7109375" style="1" customWidth="1"/>
    <col min="29" max="29" width="13.7109375" style="5" customWidth="1"/>
    <col min="30" max="44" width="13.7109375" style="1" customWidth="1"/>
    <col min="45" max="45" width="1.7109375" style="1" customWidth="1"/>
    <col min="46" max="46" width="43.7109375" style="1" customWidth="1"/>
    <col min="47" max="47" width="15.7109375" style="1" customWidth="1"/>
    <col min="48" max="48" width="1.7109375" style="1" customWidth="1"/>
    <col min="49" max="50" width="22.42578125" style="1" customWidth="1"/>
    <col min="51" max="51" width="1.7109375" style="1" customWidth="1"/>
    <col min="52" max="52" width="18.85546875" style="1" customWidth="1"/>
    <col min="53" max="53" width="15.7109375" style="1" customWidth="1"/>
    <col min="54" max="54" width="1.7109375" style="1" customWidth="1"/>
    <col min="55" max="55" width="30.28515625" style="1" customWidth="1"/>
    <col min="56" max="56" width="11.85546875" style="1" customWidth="1"/>
    <col min="57" max="57" width="1.7109375" style="1" customWidth="1"/>
    <col min="58" max="58" width="33.28515625" style="1" bestFit="1" customWidth="1"/>
    <col min="59" max="63" width="22.28515625" style="1" customWidth="1"/>
    <col min="64" max="16384" width="20.140625" style="1"/>
  </cols>
  <sheetData>
    <row r="1" spans="1:63" ht="30" customHeight="1" x14ac:dyDescent="0.25">
      <c r="A1" s="103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V1" s="92" t="s">
        <v>22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3" ht="30" x14ac:dyDescent="0.25">
      <c r="A2" s="39" t="s">
        <v>71</v>
      </c>
      <c r="B2" s="39" t="s">
        <v>1</v>
      </c>
      <c r="C2" s="39" t="s">
        <v>14</v>
      </c>
      <c r="D2" s="39" t="s">
        <v>2</v>
      </c>
      <c r="E2" s="39" t="s">
        <v>148</v>
      </c>
      <c r="F2" s="40" t="s">
        <v>3</v>
      </c>
      <c r="G2" s="40" t="s">
        <v>4</v>
      </c>
      <c r="H2" s="39" t="s">
        <v>5</v>
      </c>
      <c r="I2" s="39" t="s">
        <v>9</v>
      </c>
      <c r="J2" s="39" t="s">
        <v>182</v>
      </c>
      <c r="K2" s="39" t="s">
        <v>183</v>
      </c>
      <c r="L2" s="40" t="s">
        <v>188</v>
      </c>
      <c r="M2" s="40" t="s">
        <v>29</v>
      </c>
      <c r="N2" s="39" t="s">
        <v>6</v>
      </c>
      <c r="O2" s="39" t="s">
        <v>190</v>
      </c>
      <c r="P2" s="40" t="s">
        <v>189</v>
      </c>
      <c r="Q2" s="39" t="s">
        <v>168</v>
      </c>
      <c r="R2" s="39" t="s">
        <v>170</v>
      </c>
      <c r="S2" s="71" t="s">
        <v>194</v>
      </c>
      <c r="T2" s="77" t="s">
        <v>292</v>
      </c>
      <c r="V2" s="2" t="s">
        <v>0</v>
      </c>
      <c r="W2" s="9" t="s">
        <v>191</v>
      </c>
      <c r="X2"/>
      <c r="Y2" s="8" t="s">
        <v>14</v>
      </c>
      <c r="Z2" s="9" t="s">
        <v>19</v>
      </c>
      <c r="AB2" s="53" t="s">
        <v>21</v>
      </c>
      <c r="AC2" s="6" t="s">
        <v>17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6" t="s">
        <v>184</v>
      </c>
      <c r="AU2" s="7" t="s">
        <v>19</v>
      </c>
      <c r="AV2"/>
      <c r="AW2" s="6" t="s">
        <v>2</v>
      </c>
      <c r="AX2" s="7" t="s">
        <v>20</v>
      </c>
      <c r="AZ2" s="8" t="s">
        <v>168</v>
      </c>
      <c r="BA2" s="7" t="s">
        <v>19</v>
      </c>
      <c r="BB2"/>
      <c r="BC2" s="2" t="s">
        <v>192</v>
      </c>
      <c r="BD2" t="s">
        <v>19</v>
      </c>
      <c r="BE2"/>
      <c r="BF2" s="2" t="s">
        <v>19</v>
      </c>
      <c r="BG2" s="6" t="s">
        <v>10</v>
      </c>
      <c r="BH2"/>
      <c r="BI2"/>
      <c r="BJ2"/>
      <c r="BK2"/>
    </row>
    <row r="3" spans="1:63" ht="15" customHeight="1" x14ac:dyDescent="0.25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8"/>
      <c r="M3" s="28"/>
      <c r="N3" s="27"/>
      <c r="O3" s="27"/>
      <c r="P3" s="28"/>
      <c r="Q3" s="27"/>
      <c r="R3" s="27"/>
      <c r="S3" s="72"/>
      <c r="T3" s="79"/>
      <c r="V3" s="3" t="s">
        <v>199</v>
      </c>
      <c r="W3" s="4">
        <v>0</v>
      </c>
      <c r="X3"/>
      <c r="Y3" s="3" t="s">
        <v>199</v>
      </c>
      <c r="Z3" s="4">
        <v>0</v>
      </c>
      <c r="AB3" s="6" t="s">
        <v>2</v>
      </c>
      <c r="AC3" s="7" t="s">
        <v>199</v>
      </c>
      <c r="AD3" s="7" t="s">
        <v>16</v>
      </c>
      <c r="AE3"/>
      <c r="AF3"/>
      <c r="AG3"/>
      <c r="AH3"/>
      <c r="AI3"/>
      <c r="AJ3" s="7"/>
      <c r="AK3" s="7"/>
      <c r="AL3" s="7"/>
      <c r="AM3" s="7"/>
      <c r="AN3" s="7"/>
      <c r="AO3" s="7"/>
      <c r="AP3" s="7"/>
      <c r="AQ3" s="7"/>
      <c r="AR3" s="7"/>
      <c r="AT3" s="3" t="s">
        <v>199</v>
      </c>
      <c r="AU3" s="4"/>
      <c r="AV3"/>
      <c r="AW3" s="3" t="s">
        <v>199</v>
      </c>
      <c r="AX3" s="4"/>
      <c r="AZ3" s="3" t="s">
        <v>199</v>
      </c>
      <c r="BA3" s="4"/>
      <c r="BB3"/>
      <c r="BC3" s="3" t="s">
        <v>199</v>
      </c>
      <c r="BD3" s="4">
        <v>0</v>
      </c>
      <c r="BE3"/>
      <c r="BF3" s="6" t="s">
        <v>170</v>
      </c>
      <c r="BG3" t="s">
        <v>199</v>
      </c>
      <c r="BH3" s="7" t="s">
        <v>16</v>
      </c>
      <c r="BI3"/>
      <c r="BJ3"/>
      <c r="BK3"/>
    </row>
    <row r="4" spans="1:63" ht="15" customHeight="1" x14ac:dyDescent="0.25">
      <c r="A4" s="27"/>
      <c r="B4" s="27"/>
      <c r="C4" s="27"/>
      <c r="D4" s="27"/>
      <c r="E4" s="27"/>
      <c r="F4" s="28"/>
      <c r="G4" s="28"/>
      <c r="H4" s="27"/>
      <c r="I4" s="27"/>
      <c r="J4" s="27"/>
      <c r="K4" s="27"/>
      <c r="L4" s="28"/>
      <c r="M4" s="28"/>
      <c r="N4" s="27"/>
      <c r="O4" s="27"/>
      <c r="P4" s="28"/>
      <c r="Q4" s="27"/>
      <c r="R4" s="27"/>
      <c r="S4" s="72"/>
      <c r="T4" s="27"/>
      <c r="V4" s="3" t="s">
        <v>16</v>
      </c>
      <c r="W4" s="4">
        <v>0</v>
      </c>
      <c r="X4"/>
      <c r="Y4" s="3" t="s">
        <v>16</v>
      </c>
      <c r="Z4" s="4">
        <v>0</v>
      </c>
      <c r="AB4" s="3" t="s">
        <v>199</v>
      </c>
      <c r="AC4" s="4"/>
      <c r="AD4" s="4"/>
      <c r="AE4"/>
      <c r="AF4"/>
      <c r="AG4"/>
      <c r="AH4"/>
      <c r="AI4"/>
      <c r="AJ4" s="4"/>
      <c r="AK4" s="4"/>
      <c r="AL4" s="4"/>
      <c r="AM4" s="4"/>
      <c r="AN4" s="4"/>
      <c r="AO4" s="4"/>
      <c r="AP4" s="4"/>
      <c r="AQ4" s="4"/>
      <c r="AR4" s="4"/>
      <c r="AT4" s="3" t="s">
        <v>16</v>
      </c>
      <c r="AU4" s="4"/>
      <c r="AV4"/>
      <c r="AW4" s="3" t="s">
        <v>16</v>
      </c>
      <c r="AX4" s="4"/>
      <c r="AZ4" s="3" t="s">
        <v>16</v>
      </c>
      <c r="BA4" s="4"/>
      <c r="BB4"/>
      <c r="BC4" s="3" t="s">
        <v>16</v>
      </c>
      <c r="BD4" s="4">
        <v>0</v>
      </c>
      <c r="BE4"/>
      <c r="BF4" s="3" t="s">
        <v>199</v>
      </c>
      <c r="BG4" s="4"/>
      <c r="BH4" s="4"/>
      <c r="BI4"/>
      <c r="BJ4"/>
      <c r="BK4"/>
    </row>
    <row r="5" spans="1:63" ht="15" customHeight="1" x14ac:dyDescent="0.25">
      <c r="A5" s="27"/>
      <c r="B5" s="27"/>
      <c r="C5" s="27"/>
      <c r="D5" s="27"/>
      <c r="E5" s="27"/>
      <c r="F5" s="28"/>
      <c r="G5" s="28"/>
      <c r="H5" s="27"/>
      <c r="I5" s="27"/>
      <c r="J5" s="27"/>
      <c r="K5" s="27"/>
      <c r="L5" s="28"/>
      <c r="M5" s="28"/>
      <c r="N5" s="27"/>
      <c r="O5" s="27"/>
      <c r="P5" s="28"/>
      <c r="Q5" s="27"/>
      <c r="R5" s="27"/>
      <c r="S5" s="72"/>
      <c r="T5" s="27"/>
      <c r="V5"/>
      <c r="W5"/>
      <c r="X5"/>
      <c r="Y5"/>
      <c r="Z5"/>
      <c r="AB5" s="3" t="s">
        <v>16</v>
      </c>
      <c r="AC5" s="4"/>
      <c r="AD5" s="4"/>
      <c r="AE5"/>
      <c r="AF5"/>
      <c r="AG5"/>
      <c r="AH5"/>
      <c r="AI5"/>
      <c r="AJ5" s="4"/>
      <c r="AK5" s="4"/>
      <c r="AL5" s="4"/>
      <c r="AM5" s="4"/>
      <c r="AN5" s="4"/>
      <c r="AO5" s="4"/>
      <c r="AP5" s="4"/>
      <c r="AQ5" s="4"/>
      <c r="AR5" s="4"/>
      <c r="AT5"/>
      <c r="AU5"/>
      <c r="AV5"/>
      <c r="AW5"/>
      <c r="AX5"/>
      <c r="AZ5"/>
      <c r="BA5"/>
      <c r="BB5"/>
      <c r="BC5"/>
      <c r="BD5"/>
      <c r="BE5"/>
      <c r="BF5" s="43" t="s">
        <v>16</v>
      </c>
      <c r="BG5" s="44"/>
      <c r="BH5" s="44"/>
      <c r="BI5"/>
      <c r="BJ5"/>
      <c r="BK5"/>
    </row>
    <row r="6" spans="1:63" ht="15" customHeight="1" x14ac:dyDescent="0.25">
      <c r="A6" s="27"/>
      <c r="B6" s="27"/>
      <c r="C6" s="27"/>
      <c r="D6" s="27"/>
      <c r="E6" s="27"/>
      <c r="F6" s="28"/>
      <c r="G6" s="28"/>
      <c r="H6" s="27"/>
      <c r="I6" s="27"/>
      <c r="J6" s="27"/>
      <c r="K6" s="27"/>
      <c r="L6" s="28"/>
      <c r="M6" s="28"/>
      <c r="N6" s="27"/>
      <c r="O6" s="27"/>
      <c r="P6" s="28"/>
      <c r="Q6" s="27"/>
      <c r="R6" s="27"/>
      <c r="S6" s="72"/>
      <c r="T6" s="27"/>
      <c r="V6"/>
      <c r="W6"/>
      <c r="X6"/>
      <c r="Y6"/>
      <c r="Z6"/>
      <c r="AB6"/>
      <c r="AC6"/>
      <c r="AD6"/>
      <c r="AE6"/>
      <c r="AF6"/>
      <c r="AG6"/>
      <c r="AH6"/>
      <c r="AI6"/>
      <c r="AJ6" s="4"/>
      <c r="AK6" s="4"/>
      <c r="AL6" s="4"/>
      <c r="AM6" s="4"/>
      <c r="AN6" s="4"/>
      <c r="AO6" s="4"/>
      <c r="AP6" s="4"/>
      <c r="AQ6" s="4"/>
      <c r="AR6" s="4"/>
      <c r="AT6"/>
      <c r="AU6"/>
      <c r="AV6"/>
      <c r="AW6"/>
      <c r="AX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 x14ac:dyDescent="0.25">
      <c r="A7" s="27"/>
      <c r="B7" s="27"/>
      <c r="C7" s="27"/>
      <c r="D7" s="27"/>
      <c r="E7" s="27"/>
      <c r="F7" s="28"/>
      <c r="G7" s="28"/>
      <c r="H7" s="29"/>
      <c r="I7" s="27"/>
      <c r="J7" s="27"/>
      <c r="K7" s="27"/>
      <c r="L7" s="28"/>
      <c r="M7" s="28"/>
      <c r="N7" s="27"/>
      <c r="O7" s="27"/>
      <c r="P7" s="28"/>
      <c r="Q7" s="27"/>
      <c r="R7" s="27"/>
      <c r="S7" s="72"/>
      <c r="T7" s="27"/>
      <c r="V7"/>
      <c r="W7"/>
      <c r="X7"/>
      <c r="Y7"/>
      <c r="Z7"/>
      <c r="AB7"/>
      <c r="AC7"/>
      <c r="AD7"/>
      <c r="AE7"/>
      <c r="AF7"/>
      <c r="AG7"/>
      <c r="AH7"/>
      <c r="AI7"/>
      <c r="AJ7" s="4"/>
      <c r="AK7" s="4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 x14ac:dyDescent="0.25">
      <c r="A8" s="27"/>
      <c r="B8" s="27"/>
      <c r="C8" s="27"/>
      <c r="D8" s="27"/>
      <c r="E8" s="27"/>
      <c r="F8" s="28"/>
      <c r="G8" s="28"/>
      <c r="H8" s="29"/>
      <c r="I8" s="27"/>
      <c r="J8" s="27"/>
      <c r="K8" s="27"/>
      <c r="L8" s="28"/>
      <c r="M8" s="28"/>
      <c r="N8" s="27"/>
      <c r="O8" s="27"/>
      <c r="P8" s="28"/>
      <c r="Q8" s="27"/>
      <c r="R8" s="27"/>
      <c r="S8" s="72"/>
      <c r="T8" s="27"/>
      <c r="V8"/>
      <c r="W8"/>
      <c r="X8"/>
      <c r="Y8"/>
      <c r="Z8"/>
      <c r="AB8"/>
      <c r="AC8"/>
      <c r="AD8"/>
      <c r="AE8"/>
      <c r="AF8"/>
      <c r="AG8"/>
      <c r="AH8"/>
      <c r="AI8"/>
      <c r="AJ8" s="4"/>
      <c r="AK8" s="4"/>
      <c r="AL8" s="4"/>
      <c r="AM8" s="4"/>
      <c r="AN8" s="4"/>
      <c r="AO8" s="4"/>
      <c r="AP8" s="4"/>
      <c r="AQ8" s="4"/>
      <c r="AR8" s="4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x14ac:dyDescent="0.25">
      <c r="A9" s="27"/>
      <c r="B9" s="27"/>
      <c r="C9" s="27"/>
      <c r="D9" s="27"/>
      <c r="E9" s="27"/>
      <c r="F9" s="28"/>
      <c r="G9" s="28"/>
      <c r="H9" s="29"/>
      <c r="I9" s="27"/>
      <c r="J9" s="27"/>
      <c r="K9" s="27"/>
      <c r="L9" s="28"/>
      <c r="M9" s="28"/>
      <c r="N9" s="27"/>
      <c r="O9" s="27"/>
      <c r="P9" s="28"/>
      <c r="Q9" s="27"/>
      <c r="R9" s="27"/>
      <c r="S9" s="72"/>
      <c r="T9" s="27"/>
      <c r="V9"/>
      <c r="W9"/>
      <c r="X9" s="45"/>
      <c r="Y9"/>
      <c r="Z9"/>
      <c r="AB9"/>
      <c r="AC9"/>
      <c r="AD9"/>
      <c r="AE9"/>
      <c r="AF9"/>
      <c r="AG9"/>
      <c r="AH9"/>
      <c r="AI9" s="45"/>
      <c r="AJ9" s="44"/>
      <c r="AK9" s="44"/>
      <c r="AL9" s="44"/>
      <c r="AM9" s="44"/>
      <c r="AN9" s="44"/>
      <c r="AO9" s="44"/>
      <c r="AP9" s="44"/>
      <c r="AQ9" s="44"/>
      <c r="AR9" s="44"/>
      <c r="AT9" s="45"/>
      <c r="AU9" s="45"/>
      <c r="AV9" s="45"/>
      <c r="AW9"/>
      <c r="AX9"/>
      <c r="AZ9" s="45"/>
      <c r="BA9" s="45"/>
      <c r="BB9" s="45"/>
      <c r="BC9" s="45"/>
      <c r="BD9" s="45"/>
      <c r="BE9" s="45"/>
      <c r="BF9"/>
      <c r="BG9"/>
      <c r="BH9"/>
      <c r="BI9"/>
      <c r="BJ9" s="45"/>
    </row>
    <row r="10" spans="1:63" ht="15" customHeight="1" x14ac:dyDescent="0.25">
      <c r="A10" s="27"/>
      <c r="B10" s="27"/>
      <c r="C10" s="27"/>
      <c r="D10" s="27"/>
      <c r="E10" s="27"/>
      <c r="F10" s="28"/>
      <c r="G10" s="28"/>
      <c r="H10" s="29"/>
      <c r="I10" s="27"/>
      <c r="J10" s="27"/>
      <c r="K10" s="27"/>
      <c r="L10" s="28"/>
      <c r="M10" s="28"/>
      <c r="N10" s="27"/>
      <c r="O10" s="27"/>
      <c r="P10" s="28"/>
      <c r="Q10" s="27"/>
      <c r="R10" s="27"/>
      <c r="S10" s="72"/>
      <c r="T10" s="2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4"/>
      <c r="AK10" s="4"/>
      <c r="AL10" s="4"/>
      <c r="AM10" s="4"/>
      <c r="AN10" s="4"/>
      <c r="AO10" s="4"/>
      <c r="AP10" s="4"/>
      <c r="AQ10" s="4"/>
      <c r="AR10" s="4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25">
      <c r="A11" s="27"/>
      <c r="B11" s="27"/>
      <c r="C11" s="27"/>
      <c r="D11" s="27"/>
      <c r="E11" s="27"/>
      <c r="F11" s="28"/>
      <c r="G11" s="28"/>
      <c r="H11" s="29"/>
      <c r="I11" s="27"/>
      <c r="J11" s="27"/>
      <c r="K11" s="27"/>
      <c r="L11" s="28"/>
      <c r="M11" s="28"/>
      <c r="N11" s="27"/>
      <c r="O11" s="27"/>
      <c r="P11" s="28"/>
      <c r="Q11" s="27"/>
      <c r="R11" s="27"/>
      <c r="S11" s="72"/>
      <c r="T11" s="2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4"/>
      <c r="AK11" s="4"/>
      <c r="AL11" s="4"/>
      <c r="AM11" s="4"/>
      <c r="AN11" s="4"/>
      <c r="AO11" s="4"/>
      <c r="AP11" s="4"/>
      <c r="AQ11" s="4"/>
      <c r="AR11" s="4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25">
      <c r="A12" s="27"/>
      <c r="B12" s="27"/>
      <c r="C12" s="27"/>
      <c r="D12" s="27"/>
      <c r="E12" s="27"/>
      <c r="F12" s="28"/>
      <c r="G12" s="28"/>
      <c r="H12" s="29"/>
      <c r="I12" s="27"/>
      <c r="J12" s="27"/>
      <c r="K12" s="27"/>
      <c r="L12" s="28"/>
      <c r="M12" s="28"/>
      <c r="N12" s="27"/>
      <c r="O12" s="27"/>
      <c r="P12" s="28"/>
      <c r="Q12" s="27"/>
      <c r="R12" s="27"/>
      <c r="S12" s="72"/>
      <c r="T12" s="27"/>
      <c r="V12"/>
      <c r="W12"/>
      <c r="X12"/>
      <c r="Z12"/>
      <c r="AA12"/>
      <c r="AB12"/>
      <c r="AC12"/>
      <c r="AD12"/>
      <c r="AE12"/>
      <c r="AF12"/>
      <c r="AG12"/>
      <c r="AH12"/>
      <c r="AI12"/>
      <c r="AJ12" s="4"/>
      <c r="AK12" s="4"/>
      <c r="AL12" s="4"/>
      <c r="AM12" s="4"/>
      <c r="AN12" s="4"/>
      <c r="AO12" s="4"/>
      <c r="AP12" s="4"/>
      <c r="AQ12" s="4"/>
      <c r="AR12" s="4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25">
      <c r="A13" s="27"/>
      <c r="B13" s="27"/>
      <c r="C13" s="27"/>
      <c r="D13" s="27"/>
      <c r="E13" s="27"/>
      <c r="F13" s="28"/>
      <c r="G13" s="28"/>
      <c r="H13" s="29"/>
      <c r="I13" s="27"/>
      <c r="J13" s="27"/>
      <c r="K13" s="27"/>
      <c r="L13" s="28"/>
      <c r="M13" s="28"/>
      <c r="N13" s="27"/>
      <c r="O13" s="27"/>
      <c r="P13" s="28"/>
      <c r="Q13" s="27"/>
      <c r="R13" s="27"/>
      <c r="S13" s="72"/>
      <c r="T13" s="30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25">
      <c r="A14" s="27"/>
      <c r="B14" s="27"/>
      <c r="C14" s="27"/>
      <c r="D14" s="27"/>
      <c r="E14" s="27"/>
      <c r="F14" s="28"/>
      <c r="G14" s="28"/>
      <c r="H14" s="29"/>
      <c r="I14" s="27"/>
      <c r="J14" s="27"/>
      <c r="K14" s="27"/>
      <c r="L14" s="28"/>
      <c r="M14" s="28"/>
      <c r="N14" s="27"/>
      <c r="O14" s="27"/>
      <c r="P14" s="28"/>
      <c r="Q14" s="27"/>
      <c r="R14" s="27"/>
      <c r="S14" s="73"/>
      <c r="T14" s="30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25">
      <c r="A15" s="27"/>
      <c r="B15" s="27"/>
      <c r="C15" s="27"/>
      <c r="D15" s="27"/>
      <c r="E15" s="27"/>
      <c r="F15" s="28"/>
      <c r="G15" s="28"/>
      <c r="H15" s="29"/>
      <c r="I15" s="27"/>
      <c r="J15" s="27"/>
      <c r="K15" s="27"/>
      <c r="L15" s="28"/>
      <c r="M15" s="28"/>
      <c r="N15" s="27"/>
      <c r="O15" s="27"/>
      <c r="P15" s="28"/>
      <c r="Q15" s="27"/>
      <c r="R15" s="27"/>
      <c r="S15" s="72"/>
      <c r="T15" s="30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25">
      <c r="A16" s="27"/>
      <c r="B16" s="27"/>
      <c r="C16" s="27"/>
      <c r="D16" s="27"/>
      <c r="E16" s="27"/>
      <c r="F16" s="28"/>
      <c r="G16" s="28"/>
      <c r="H16" s="29"/>
      <c r="I16" s="27"/>
      <c r="J16" s="27"/>
      <c r="K16" s="27"/>
      <c r="L16" s="28"/>
      <c r="M16" s="28"/>
      <c r="N16" s="27"/>
      <c r="O16" s="27"/>
      <c r="P16" s="28"/>
      <c r="Q16" s="27"/>
      <c r="R16" s="27"/>
      <c r="S16" s="72"/>
      <c r="T16" s="30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25">
      <c r="A17" s="31"/>
      <c r="B17" s="32"/>
      <c r="C17" s="32"/>
      <c r="D17" s="32"/>
      <c r="E17" s="32"/>
      <c r="F17" s="33"/>
      <c r="G17" s="33"/>
      <c r="H17" s="34"/>
      <c r="I17" s="32"/>
      <c r="J17" s="32"/>
      <c r="K17" s="32"/>
      <c r="L17" s="33"/>
      <c r="M17" s="33"/>
      <c r="N17" s="32"/>
      <c r="O17" s="32"/>
      <c r="P17" s="33"/>
      <c r="Q17" s="32"/>
      <c r="R17" s="32"/>
      <c r="S17" s="74"/>
      <c r="T17" s="30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25">
      <c r="A18" s="31"/>
      <c r="B18" s="32"/>
      <c r="C18" s="32"/>
      <c r="D18" s="32"/>
      <c r="E18" s="32"/>
      <c r="F18" s="33"/>
      <c r="G18" s="33"/>
      <c r="H18" s="34"/>
      <c r="I18" s="32"/>
      <c r="J18" s="32"/>
      <c r="K18" s="32"/>
      <c r="L18" s="33"/>
      <c r="M18" s="33"/>
      <c r="N18" s="32"/>
      <c r="O18" s="32"/>
      <c r="P18" s="33"/>
      <c r="Q18" s="32"/>
      <c r="R18" s="32"/>
      <c r="S18" s="72"/>
      <c r="T18" s="30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25">
      <c r="A19" s="27"/>
      <c r="B19" s="27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  <c r="N19" s="27"/>
      <c r="O19" s="27"/>
      <c r="P19" s="28"/>
      <c r="Q19" s="27"/>
      <c r="R19" s="27"/>
      <c r="S19" s="75"/>
      <c r="T19" s="30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25">
      <c r="A20" s="27"/>
      <c r="B20" s="27"/>
      <c r="C20" s="27"/>
      <c r="D20" s="27"/>
      <c r="E20" s="27"/>
      <c r="F20" s="28"/>
      <c r="G20" s="28"/>
      <c r="H20" s="27"/>
      <c r="I20" s="27"/>
      <c r="J20" s="27"/>
      <c r="K20" s="27"/>
      <c r="L20" s="28"/>
      <c r="M20" s="28"/>
      <c r="N20" s="27"/>
      <c r="O20" s="27"/>
      <c r="P20" s="28"/>
      <c r="Q20" s="27"/>
      <c r="R20" s="27"/>
      <c r="S20" s="75"/>
      <c r="T20" s="30"/>
      <c r="U20"/>
      <c r="BJ20"/>
    </row>
    <row r="21" spans="1:62" ht="15" customHeight="1" x14ac:dyDescent="0.25">
      <c r="A21" s="27"/>
      <c r="B21" s="27"/>
      <c r="C21" s="27"/>
      <c r="D21" s="27"/>
      <c r="E21" s="27"/>
      <c r="F21" s="28"/>
      <c r="G21" s="28"/>
      <c r="H21" s="27"/>
      <c r="I21" s="27"/>
      <c r="J21" s="27"/>
      <c r="K21" s="27"/>
      <c r="L21" s="28"/>
      <c r="M21" s="28"/>
      <c r="N21" s="27"/>
      <c r="O21" s="27"/>
      <c r="P21" s="28"/>
      <c r="Q21" s="27"/>
      <c r="R21" s="27"/>
      <c r="S21" s="75"/>
      <c r="T21" s="30"/>
      <c r="U21"/>
      <c r="BJ21"/>
    </row>
    <row r="22" spans="1:62" ht="15" customHeight="1" x14ac:dyDescent="0.25">
      <c r="A22" s="2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28"/>
      <c r="N22" s="27"/>
      <c r="O22" s="27"/>
      <c r="P22" s="28"/>
      <c r="Q22" s="27"/>
      <c r="R22" s="27"/>
      <c r="S22" s="75"/>
      <c r="T22" s="30"/>
      <c r="U22"/>
    </row>
    <row r="23" spans="1:62" ht="15" customHeight="1" x14ac:dyDescent="0.25">
      <c r="A23" s="27"/>
      <c r="B23" s="27"/>
      <c r="C23" s="27"/>
      <c r="D23" s="27"/>
      <c r="E23" s="27"/>
      <c r="F23" s="28"/>
      <c r="G23" s="28"/>
      <c r="H23" s="27"/>
      <c r="I23" s="27"/>
      <c r="J23" s="27"/>
      <c r="K23" s="27"/>
      <c r="L23" s="28"/>
      <c r="M23" s="28"/>
      <c r="N23" s="27"/>
      <c r="O23" s="27"/>
      <c r="P23" s="28"/>
      <c r="Q23" s="27"/>
      <c r="R23" s="27"/>
      <c r="S23" s="75"/>
      <c r="T23" s="30"/>
      <c r="U23"/>
    </row>
    <row r="24" spans="1:62" ht="15" customHeight="1" x14ac:dyDescent="0.25">
      <c r="A24" s="2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28"/>
      <c r="N24" s="27"/>
      <c r="O24" s="27"/>
      <c r="P24" s="28"/>
      <c r="Q24" s="27"/>
      <c r="R24" s="27"/>
      <c r="S24" s="75"/>
      <c r="T24" s="30"/>
      <c r="U24"/>
    </row>
    <row r="25" spans="1:62" ht="15" customHeight="1" x14ac:dyDescent="0.25">
      <c r="A25" s="27"/>
      <c r="B25" s="27"/>
      <c r="C25" s="27"/>
      <c r="D25" s="27"/>
      <c r="E25" s="27"/>
      <c r="F25" s="28"/>
      <c r="G25" s="28"/>
      <c r="H25" s="27"/>
      <c r="I25" s="27"/>
      <c r="J25" s="27"/>
      <c r="K25" s="27"/>
      <c r="L25" s="28"/>
      <c r="M25" s="28"/>
      <c r="N25" s="27"/>
      <c r="O25" s="27"/>
      <c r="P25" s="28"/>
      <c r="Q25" s="27"/>
      <c r="R25" s="27"/>
      <c r="S25" s="75"/>
      <c r="T25" s="30"/>
      <c r="U25"/>
    </row>
    <row r="26" spans="1:62" ht="15" customHeight="1" x14ac:dyDescent="0.25">
      <c r="A26" s="2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28"/>
      <c r="N26" s="27"/>
      <c r="O26" s="27"/>
      <c r="P26" s="28"/>
      <c r="Q26" s="27"/>
      <c r="R26" s="27"/>
      <c r="S26" s="75"/>
      <c r="T26" s="30"/>
      <c r="U2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62" ht="15" customHeight="1" x14ac:dyDescent="0.25">
      <c r="A27" s="27"/>
      <c r="B27" s="27"/>
      <c r="C27" s="27"/>
      <c r="D27" s="27"/>
      <c r="E27" s="27"/>
      <c r="F27" s="28"/>
      <c r="G27" s="28"/>
      <c r="H27" s="27"/>
      <c r="I27" s="27"/>
      <c r="J27" s="27"/>
      <c r="K27" s="27"/>
      <c r="L27" s="28"/>
      <c r="M27" s="28"/>
      <c r="N27" s="27"/>
      <c r="O27" s="27"/>
      <c r="P27" s="28"/>
      <c r="Q27" s="27"/>
      <c r="R27" s="27"/>
      <c r="S27" s="75"/>
      <c r="T27" s="30"/>
      <c r="U27"/>
    </row>
    <row r="28" spans="1:62" ht="15" customHeight="1" x14ac:dyDescent="0.25">
      <c r="A28" s="2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28"/>
      <c r="N28" s="27"/>
      <c r="O28" s="27"/>
      <c r="P28" s="28"/>
      <c r="Q28" s="27"/>
      <c r="R28" s="27"/>
      <c r="S28" s="75"/>
      <c r="T28" s="30"/>
      <c r="U28"/>
    </row>
    <row r="29" spans="1:62" ht="15" customHeight="1" x14ac:dyDescent="0.25">
      <c r="A29" s="27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8"/>
      <c r="M29" s="28"/>
      <c r="N29" s="27"/>
      <c r="O29" s="27"/>
      <c r="P29" s="28"/>
      <c r="Q29" s="27"/>
      <c r="R29" s="27"/>
      <c r="S29" s="75"/>
      <c r="T29" s="30"/>
      <c r="U29"/>
    </row>
    <row r="30" spans="1:62" ht="15" customHeight="1" x14ac:dyDescent="0.25">
      <c r="A30" s="2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28"/>
      <c r="N30" s="27"/>
      <c r="O30" s="27"/>
      <c r="P30" s="28"/>
      <c r="Q30" s="27"/>
      <c r="R30" s="27"/>
      <c r="S30" s="75"/>
      <c r="T30" s="30"/>
      <c r="U30"/>
    </row>
    <row r="31" spans="1:62" ht="15" customHeight="1" x14ac:dyDescent="0.25">
      <c r="A31" s="27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8"/>
      <c r="M31" s="28"/>
      <c r="N31" s="27"/>
      <c r="O31" s="27"/>
      <c r="P31" s="28"/>
      <c r="Q31" s="27"/>
      <c r="R31" s="27"/>
      <c r="S31" s="72"/>
      <c r="T31" s="27"/>
    </row>
    <row r="32" spans="1:62" ht="15" customHeight="1" x14ac:dyDescent="0.25">
      <c r="A32" s="27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8"/>
      <c r="M32" s="28"/>
      <c r="N32" s="27"/>
      <c r="O32" s="27"/>
      <c r="P32" s="28"/>
      <c r="Q32" s="27"/>
      <c r="R32" s="27"/>
      <c r="S32" s="72"/>
      <c r="T32" s="27"/>
    </row>
    <row r="33" spans="1:20" ht="15" customHeight="1" x14ac:dyDescent="0.25">
      <c r="A33" s="27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8"/>
      <c r="M33" s="28"/>
      <c r="N33" s="27"/>
      <c r="O33" s="27"/>
      <c r="P33" s="28"/>
      <c r="Q33" s="27"/>
      <c r="R33" s="27"/>
      <c r="S33" s="72"/>
      <c r="T33" s="27"/>
    </row>
    <row r="34" spans="1:20" ht="15" customHeight="1" x14ac:dyDescent="0.25">
      <c r="A34" s="27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8"/>
      <c r="M34" s="28"/>
      <c r="N34" s="27"/>
      <c r="O34" s="27"/>
      <c r="P34" s="28"/>
      <c r="Q34" s="27"/>
      <c r="R34" s="27"/>
      <c r="S34" s="72"/>
      <c r="T34" s="27"/>
    </row>
    <row r="35" spans="1:20" ht="15" customHeight="1" x14ac:dyDescent="0.25">
      <c r="A35" s="27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8"/>
      <c r="M35" s="28"/>
      <c r="N35" s="27"/>
      <c r="O35" s="27"/>
      <c r="P35" s="28"/>
      <c r="Q35" s="27"/>
      <c r="R35" s="27"/>
      <c r="S35" s="72"/>
      <c r="T35" s="27"/>
    </row>
    <row r="36" spans="1:20" ht="15" customHeight="1" x14ac:dyDescent="0.25">
      <c r="A36" s="27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8"/>
      <c r="M36" s="28"/>
      <c r="N36" s="27"/>
      <c r="O36" s="27"/>
      <c r="P36" s="28"/>
      <c r="Q36" s="27"/>
      <c r="R36" s="27"/>
      <c r="S36" s="72"/>
      <c r="T36" s="27"/>
    </row>
    <row r="37" spans="1:20" ht="15" customHeight="1" x14ac:dyDescent="0.25">
      <c r="A37" s="27"/>
      <c r="B37" s="27"/>
      <c r="C37" s="27"/>
      <c r="D37" s="27"/>
      <c r="E37" s="27"/>
      <c r="F37" s="28"/>
      <c r="G37" s="28"/>
      <c r="H37" s="27"/>
      <c r="I37" s="27"/>
      <c r="J37" s="27"/>
      <c r="K37" s="27"/>
      <c r="L37" s="28"/>
      <c r="M37" s="28"/>
      <c r="N37" s="27"/>
      <c r="O37" s="27"/>
      <c r="P37" s="28"/>
      <c r="Q37" s="27"/>
      <c r="R37" s="27"/>
      <c r="S37" s="72"/>
      <c r="T37" s="27"/>
    </row>
    <row r="38" spans="1:20" ht="15" customHeight="1" x14ac:dyDescent="0.25">
      <c r="A38" s="27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  <c r="M38" s="28"/>
      <c r="N38" s="27"/>
      <c r="O38" s="27"/>
      <c r="P38" s="28"/>
      <c r="Q38" s="27"/>
      <c r="R38" s="27"/>
      <c r="S38" s="72"/>
      <c r="T38" s="27"/>
    </row>
    <row r="39" spans="1:20" ht="15" customHeight="1" x14ac:dyDescent="0.25">
      <c r="A39" s="27"/>
      <c r="B39" s="27"/>
      <c r="C39" s="27"/>
      <c r="D39" s="27"/>
      <c r="E39" s="27"/>
      <c r="F39" s="28"/>
      <c r="G39" s="28"/>
      <c r="H39" s="27"/>
      <c r="I39" s="27"/>
      <c r="J39" s="27"/>
      <c r="K39" s="27"/>
      <c r="L39" s="28"/>
      <c r="M39" s="28"/>
      <c r="N39" s="27"/>
      <c r="O39" s="27"/>
      <c r="P39" s="28"/>
      <c r="Q39" s="27"/>
      <c r="R39" s="27"/>
      <c r="S39" s="72"/>
      <c r="T39" s="27"/>
    </row>
    <row r="40" spans="1:20" ht="15" customHeight="1" x14ac:dyDescent="0.25">
      <c r="A40" s="27"/>
      <c r="B40" s="27"/>
      <c r="C40" s="27"/>
      <c r="D40" s="27"/>
      <c r="E40" s="27"/>
      <c r="F40" s="28"/>
      <c r="G40" s="28"/>
      <c r="H40" s="27"/>
      <c r="I40" s="27"/>
      <c r="J40" s="27"/>
      <c r="K40" s="27"/>
      <c r="L40" s="28"/>
      <c r="M40" s="28"/>
      <c r="N40" s="27"/>
      <c r="O40" s="27"/>
      <c r="P40" s="28"/>
      <c r="Q40" s="27"/>
      <c r="R40" s="27"/>
      <c r="S40" s="72"/>
      <c r="T40" s="27"/>
    </row>
    <row r="41" spans="1:20" ht="15" customHeight="1" x14ac:dyDescent="0.25">
      <c r="A41" s="27"/>
      <c r="B41" s="27"/>
      <c r="C41" s="27"/>
      <c r="D41" s="27"/>
      <c r="E41" s="27"/>
      <c r="F41" s="28"/>
      <c r="G41" s="28"/>
      <c r="H41" s="27"/>
      <c r="I41" s="27"/>
      <c r="J41" s="27"/>
      <c r="K41" s="27"/>
      <c r="L41" s="28"/>
      <c r="M41" s="28"/>
      <c r="N41" s="27"/>
      <c r="O41" s="27"/>
      <c r="P41" s="28"/>
      <c r="Q41" s="27"/>
      <c r="R41" s="27"/>
      <c r="S41" s="72"/>
      <c r="T41" s="27"/>
    </row>
    <row r="42" spans="1:20" ht="15" customHeight="1" x14ac:dyDescent="0.25">
      <c r="A42" s="27"/>
      <c r="B42" s="27"/>
      <c r="C42" s="27"/>
      <c r="D42" s="27"/>
      <c r="E42" s="27"/>
      <c r="F42" s="28"/>
      <c r="G42" s="28"/>
      <c r="H42" s="27"/>
      <c r="I42" s="27"/>
      <c r="J42" s="27"/>
      <c r="K42" s="27"/>
      <c r="L42" s="28"/>
      <c r="M42" s="28"/>
      <c r="N42" s="27"/>
      <c r="O42" s="27"/>
      <c r="P42" s="28"/>
      <c r="Q42" s="27"/>
      <c r="R42" s="27"/>
      <c r="S42" s="72"/>
      <c r="T42" s="27"/>
    </row>
    <row r="43" spans="1:20" ht="15" customHeight="1" x14ac:dyDescent="0.25">
      <c r="A43" s="27"/>
      <c r="B43" s="27"/>
      <c r="C43" s="27"/>
      <c r="D43" s="27"/>
      <c r="E43" s="27"/>
      <c r="F43" s="28"/>
      <c r="G43" s="28"/>
      <c r="H43" s="27"/>
      <c r="I43" s="27"/>
      <c r="J43" s="27"/>
      <c r="K43" s="27"/>
      <c r="L43" s="28"/>
      <c r="M43" s="28"/>
      <c r="N43" s="27"/>
      <c r="O43" s="27"/>
      <c r="P43" s="28"/>
      <c r="Q43" s="27"/>
      <c r="R43" s="27"/>
      <c r="S43" s="72"/>
      <c r="T43" s="27"/>
    </row>
    <row r="44" spans="1:20" ht="15" customHeight="1" x14ac:dyDescent="0.25">
      <c r="A44" s="27"/>
      <c r="B44" s="27"/>
      <c r="C44" s="27"/>
      <c r="D44" s="27"/>
      <c r="E44" s="27"/>
      <c r="F44" s="28"/>
      <c r="G44" s="28"/>
      <c r="H44" s="27"/>
      <c r="I44" s="27"/>
      <c r="J44" s="27"/>
      <c r="K44" s="27"/>
      <c r="L44" s="28"/>
      <c r="M44" s="28"/>
      <c r="N44" s="27"/>
      <c r="O44" s="27"/>
      <c r="P44" s="28"/>
      <c r="Q44" s="27"/>
      <c r="R44" s="27"/>
      <c r="S44" s="72"/>
      <c r="T44" s="27"/>
    </row>
    <row r="45" spans="1:20" ht="15" customHeight="1" x14ac:dyDescent="0.25">
      <c r="A45" s="27"/>
      <c r="B45" s="27"/>
      <c r="C45" s="27"/>
      <c r="D45" s="27"/>
      <c r="E45" s="27"/>
      <c r="F45" s="28"/>
      <c r="G45" s="28"/>
      <c r="H45" s="27"/>
      <c r="I45" s="27"/>
      <c r="J45" s="27"/>
      <c r="K45" s="27"/>
      <c r="L45" s="28"/>
      <c r="M45" s="28"/>
      <c r="N45" s="27"/>
      <c r="O45" s="27"/>
      <c r="P45" s="28"/>
      <c r="Q45" s="27"/>
      <c r="R45" s="27"/>
      <c r="S45" s="72"/>
      <c r="T45" s="27"/>
    </row>
    <row r="46" spans="1:20" ht="15" customHeight="1" x14ac:dyDescent="0.25">
      <c r="A46" s="27"/>
      <c r="B46" s="27"/>
      <c r="C46" s="27"/>
      <c r="D46" s="27"/>
      <c r="E46" s="27"/>
      <c r="F46" s="28"/>
      <c r="G46" s="28"/>
      <c r="H46" s="27"/>
      <c r="I46" s="27"/>
      <c r="J46" s="27"/>
      <c r="K46" s="27"/>
      <c r="L46" s="28"/>
      <c r="M46" s="28"/>
      <c r="N46" s="27"/>
      <c r="O46" s="27"/>
      <c r="P46" s="28"/>
      <c r="Q46" s="27"/>
      <c r="R46" s="27"/>
      <c r="S46" s="72"/>
      <c r="T46" s="27"/>
    </row>
    <row r="47" spans="1:20" ht="15" customHeight="1" x14ac:dyDescent="0.25">
      <c r="A47" s="27"/>
      <c r="B47" s="27"/>
      <c r="C47" s="27"/>
      <c r="D47" s="27"/>
      <c r="E47" s="27"/>
      <c r="F47" s="28"/>
      <c r="G47" s="28"/>
      <c r="H47" s="27"/>
      <c r="I47" s="27"/>
      <c r="J47" s="27"/>
      <c r="K47" s="27"/>
      <c r="L47" s="28"/>
      <c r="M47" s="28"/>
      <c r="N47" s="27"/>
      <c r="O47" s="27"/>
      <c r="P47" s="28"/>
      <c r="Q47" s="27"/>
      <c r="R47" s="27"/>
      <c r="S47" s="72"/>
      <c r="T47" s="27"/>
    </row>
    <row r="48" spans="1:20" ht="15" customHeight="1" x14ac:dyDescent="0.25">
      <c r="A48" s="27"/>
      <c r="B48" s="27"/>
      <c r="C48" s="27"/>
      <c r="D48" s="27"/>
      <c r="E48" s="27"/>
      <c r="F48" s="28"/>
      <c r="G48" s="28"/>
      <c r="H48" s="27"/>
      <c r="I48" s="27"/>
      <c r="J48" s="27"/>
      <c r="K48" s="27"/>
      <c r="L48" s="28"/>
      <c r="M48" s="28"/>
      <c r="N48" s="27"/>
      <c r="O48" s="27"/>
      <c r="P48" s="28"/>
      <c r="Q48" s="27"/>
      <c r="R48" s="27"/>
      <c r="S48" s="72"/>
      <c r="T48" s="27"/>
    </row>
    <row r="49" spans="1:26" ht="15" customHeight="1" x14ac:dyDescent="0.25">
      <c r="A49" s="27"/>
      <c r="B49" s="27"/>
      <c r="C49" s="27"/>
      <c r="D49" s="27"/>
      <c r="E49" s="27"/>
      <c r="F49" s="28"/>
      <c r="G49" s="28"/>
      <c r="H49" s="27"/>
      <c r="I49" s="27"/>
      <c r="J49" s="27"/>
      <c r="K49" s="27"/>
      <c r="L49" s="28"/>
      <c r="M49" s="28"/>
      <c r="N49" s="27"/>
      <c r="O49" s="27"/>
      <c r="P49" s="28"/>
      <c r="Q49" s="27"/>
      <c r="R49" s="27"/>
      <c r="S49" s="72"/>
      <c r="T49" s="27"/>
    </row>
    <row r="50" spans="1:26" ht="15" customHeight="1" thickBot="1" x14ac:dyDescent="0.3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8"/>
      <c r="M50" s="28"/>
      <c r="N50" s="27"/>
      <c r="O50" s="27"/>
      <c r="P50" s="28"/>
      <c r="Q50" s="27"/>
      <c r="R50" s="27"/>
      <c r="S50" s="72"/>
      <c r="T50" s="27"/>
    </row>
    <row r="51" spans="1:26" ht="15" customHeight="1" thickBot="1" x14ac:dyDescent="0.3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8"/>
      <c r="M51" s="28"/>
      <c r="N51" s="27"/>
      <c r="O51" s="27"/>
      <c r="P51" s="28"/>
      <c r="Q51" s="27"/>
      <c r="R51" s="27"/>
      <c r="S51" s="72"/>
      <c r="T51" s="27"/>
      <c r="V51" s="88" t="s">
        <v>23</v>
      </c>
      <c r="W51" s="89"/>
      <c r="Y51" s="90" t="s">
        <v>193</v>
      </c>
      <c r="Z51" s="91"/>
    </row>
    <row r="52" spans="1:26" ht="15" customHeight="1" x14ac:dyDescent="0.2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8"/>
      <c r="M52" s="28"/>
      <c r="N52" s="27"/>
      <c r="O52" s="27"/>
      <c r="P52" s="28"/>
      <c r="Q52" s="27"/>
      <c r="R52" s="27"/>
      <c r="S52" s="72"/>
      <c r="T52" s="27"/>
      <c r="V52" s="12" t="s">
        <v>26</v>
      </c>
      <c r="Y52" s="12" t="s">
        <v>309</v>
      </c>
      <c r="Z52" s="47" t="e">
        <f>GETPIVOTDATA("Diagnosis",$Y$2)/W52*1000</f>
        <v>#DIV/0!</v>
      </c>
    </row>
    <row r="53" spans="1:26" ht="15" customHeight="1" x14ac:dyDescent="0.2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8"/>
      <c r="M53" s="28"/>
      <c r="N53" s="27"/>
      <c r="O53" s="27"/>
      <c r="P53" s="28"/>
      <c r="Q53" s="27"/>
      <c r="R53" s="27"/>
      <c r="S53" s="72"/>
      <c r="T53" s="27"/>
      <c r="V53" s="12" t="s">
        <v>27</v>
      </c>
      <c r="W53" s="48" t="e">
        <f>GETPIVOTDATA("Antibiotic",$AB$2)/W52*1000</f>
        <v>#DIV/0!</v>
      </c>
      <c r="Y53" s="38" t="s">
        <v>180</v>
      </c>
      <c r="Z53" s="47">
        <f>SUMIF(Z54:Z55,"&gt;0")</f>
        <v>0</v>
      </c>
    </row>
    <row r="54" spans="1:26" ht="15" customHeight="1" x14ac:dyDescent="0.2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8"/>
      <c r="M54" s="28"/>
      <c r="N54" s="27"/>
      <c r="O54" s="27"/>
      <c r="P54" s="28"/>
      <c r="Q54" s="27"/>
      <c r="R54" s="27"/>
      <c r="S54" s="72"/>
      <c r="T54" s="27"/>
      <c r="V54" s="12" t="s">
        <v>28</v>
      </c>
      <c r="W54" s="48" t="e">
        <f>GETPIVOTDATA("Days of Therapy",$AW$2)/W52*1000</f>
        <v>#DIV/0!</v>
      </c>
      <c r="Y54" s="46" t="s">
        <v>179</v>
      </c>
      <c r="Z54" s="52">
        <f>IFERROR(GETPIVOTDATA("Diagnosis",$Y$2,"Diagnosis","Urinary tract infection (without catheter)")/W52*1000,0)</f>
        <v>0</v>
      </c>
    </row>
    <row r="55" spans="1:26" ht="15" customHeight="1" x14ac:dyDescent="0.2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8"/>
      <c r="M55" s="28"/>
      <c r="N55" s="27"/>
      <c r="O55" s="27"/>
      <c r="P55" s="28"/>
      <c r="Q55" s="27"/>
      <c r="R55" s="27"/>
      <c r="S55" s="72"/>
      <c r="T55" s="27"/>
      <c r="V55" s="12" t="s">
        <v>195</v>
      </c>
      <c r="W55" s="49">
        <f>IFERROR(GETPIVOTDATA("SBAR Usage and Completeness",$BF$2,"SBAR Usage and Completeness","SBAR used and complete")/GETPIVOTDATA("SBAR Usage and Completeness",$BF$2),0)</f>
        <v>0</v>
      </c>
      <c r="Y55" s="46" t="s">
        <v>181</v>
      </c>
      <c r="Z55" s="52">
        <f>IFERROR(GETPIVOTDATA("Diagnosis",$Y$2,"Diagnosis","Urinary tract infection (with catheter)")/W52*1000,0)</f>
        <v>0</v>
      </c>
    </row>
    <row r="56" spans="1:26" ht="15" customHeight="1" x14ac:dyDescent="0.2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8"/>
      <c r="M56" s="28"/>
      <c r="N56" s="27"/>
      <c r="O56" s="27"/>
      <c r="P56" s="28"/>
      <c r="Q56" s="27"/>
      <c r="R56" s="27"/>
      <c r="S56" s="72"/>
      <c r="T56" s="27"/>
      <c r="V56" s="50" t="s">
        <v>30</v>
      </c>
      <c r="W56" s="51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</v>
      </c>
      <c r="Y56" s="38" t="s">
        <v>66</v>
      </c>
      <c r="Z56" s="47">
        <f>SUMIF(Z57:Z62,"&gt;0")</f>
        <v>0</v>
      </c>
    </row>
    <row r="57" spans="1:26" ht="15" customHeight="1" x14ac:dyDescent="0.2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8"/>
      <c r="M57" s="28"/>
      <c r="N57" s="27"/>
      <c r="O57" s="27"/>
      <c r="P57" s="28"/>
      <c r="Q57" s="27"/>
      <c r="R57" s="27"/>
      <c r="S57" s="72"/>
      <c r="T57" s="27"/>
      <c r="V57" s="12" t="s">
        <v>196</v>
      </c>
      <c r="W57" s="49">
        <f>IFERROR(GETPIVOTDATA("SBAR Usage and Completeness",$BF$2,"SBAR Usage and Completeness","SBAR used but incomplete")/GETPIVOTDATA("SBAR Usage and Completeness",$BF$2),0)</f>
        <v>0</v>
      </c>
      <c r="Y57" s="46" t="s">
        <v>25</v>
      </c>
      <c r="Z57" s="52">
        <f>IFERROR(GETPIVOTDATA("Diagnosis",$Y$2,"Diagnosis","pneumonia")/W52*1000,0)</f>
        <v>0</v>
      </c>
    </row>
    <row r="58" spans="1:26" ht="15" customHeight="1" x14ac:dyDescent="0.2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8"/>
      <c r="M58" s="28"/>
      <c r="N58" s="27"/>
      <c r="O58" s="27"/>
      <c r="P58" s="28"/>
      <c r="Q58" s="27"/>
      <c r="R58" s="27"/>
      <c r="S58" s="72"/>
      <c r="T58" s="27"/>
      <c r="V58" s="12" t="s">
        <v>197</v>
      </c>
      <c r="W58" s="49">
        <f>IFERROR(GETPIVOTDATA("SBAR Usage and Completeness",$BF$2,"SBAR Usage and Completeness","SBAR not used")/GETPIVOTDATA("SBAR Usage and Completeness",$BF$2),0)</f>
        <v>0</v>
      </c>
      <c r="Y58" s="46" t="s">
        <v>178</v>
      </c>
      <c r="Z58" s="52">
        <f>IFERROR(GETPIVOTDATA("Diagnosis",$Y$2,"Diagnosis","influenza-like illness")/W52*1000,0)</f>
        <v>0</v>
      </c>
    </row>
    <row r="59" spans="1:26" ht="15" customHeight="1" x14ac:dyDescent="0.2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8"/>
      <c r="M59" s="28"/>
      <c r="N59" s="27"/>
      <c r="O59" s="27"/>
      <c r="P59" s="28"/>
      <c r="Q59" s="27"/>
      <c r="R59" s="27"/>
      <c r="S59" s="72"/>
      <c r="T59" s="27"/>
      <c r="V59" s="12" t="s">
        <v>308</v>
      </c>
      <c r="W59" s="48">
        <f>IFERROR(GETPIVOTDATA("Microbiology Test Sent",$AT$2,"Microbiology Test Sent","Urinalysis and reflex culture and sensitivities")/W52*1000,0)</f>
        <v>0</v>
      </c>
      <c r="Y59" s="46" t="s">
        <v>297</v>
      </c>
      <c r="Z59" s="52">
        <f>IFERROR(GETPIVOTDATA("Diagnosis",$Y$2,"Diagnosis","acute bronchitis or tracheobronchitis")/W52*1000,0)</f>
        <v>0</v>
      </c>
    </row>
    <row r="60" spans="1:26" ht="15" customHeight="1" x14ac:dyDescent="0.2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8"/>
      <c r="M60" s="28"/>
      <c r="N60" s="27"/>
      <c r="O60" s="27"/>
      <c r="P60" s="28"/>
      <c r="Q60" s="27"/>
      <c r="R60" s="27"/>
      <c r="S60" s="72"/>
      <c r="T60" s="27"/>
      <c r="V60" s="12"/>
      <c r="W60" s="11"/>
      <c r="Y60" s="46" t="s">
        <v>294</v>
      </c>
      <c r="Z60" s="52">
        <f>IFERROR(GETPIVOTDATA("Diagnosis",$Y$2,"Diagnosis","copd exacerbation")/W52*1000,0)</f>
        <v>0</v>
      </c>
    </row>
    <row r="61" spans="1:26" ht="15" customHeight="1" x14ac:dyDescent="0.25">
      <c r="A61" s="27"/>
      <c r="B61" s="27"/>
      <c r="C61" s="27"/>
      <c r="D61" s="27"/>
      <c r="E61" s="27"/>
      <c r="F61" s="28"/>
      <c r="G61" s="28"/>
      <c r="H61" s="27"/>
      <c r="I61" s="27"/>
      <c r="J61" s="27"/>
      <c r="K61" s="27"/>
      <c r="L61" s="28"/>
      <c r="M61" s="28"/>
      <c r="N61" s="27"/>
      <c r="O61" s="27"/>
      <c r="P61" s="28"/>
      <c r="Q61" s="27"/>
      <c r="R61" s="27"/>
      <c r="S61" s="72"/>
      <c r="T61" s="27"/>
      <c r="Y61" s="46" t="s">
        <v>296</v>
      </c>
      <c r="Z61" s="52">
        <f>IFERROR(GETPIVOTDATA("Diagnosis",$Y$2,"Diagnosis","common cold syndrome")/W52*1000,0)</f>
        <v>0</v>
      </c>
    </row>
    <row r="62" spans="1:26" ht="15" customHeight="1" x14ac:dyDescent="0.25">
      <c r="A62" s="27"/>
      <c r="B62" s="27"/>
      <c r="C62" s="27"/>
      <c r="D62" s="27"/>
      <c r="E62" s="27"/>
      <c r="F62" s="28"/>
      <c r="G62" s="28"/>
      <c r="H62" s="27"/>
      <c r="I62" s="27"/>
      <c r="J62" s="27"/>
      <c r="K62" s="27"/>
      <c r="L62" s="28"/>
      <c r="M62" s="28"/>
      <c r="N62" s="27"/>
      <c r="O62" s="27"/>
      <c r="P62" s="28"/>
      <c r="Q62" s="27"/>
      <c r="R62" s="27"/>
      <c r="S62" s="72"/>
      <c r="T62" s="27"/>
      <c r="Y62" s="46" t="s">
        <v>295</v>
      </c>
      <c r="Z62" s="52">
        <f>IFERROR(GETPIVOTDATA("Diagnosis",$Y$2,"Diagnosis","pharyngitis")/W52*1000,0)</f>
        <v>0</v>
      </c>
    </row>
    <row r="63" spans="1:26" ht="15" customHeight="1" x14ac:dyDescent="0.25">
      <c r="A63" s="27"/>
      <c r="B63" s="27"/>
      <c r="C63" s="27"/>
      <c r="D63" s="27"/>
      <c r="E63" s="27"/>
      <c r="F63" s="28"/>
      <c r="G63" s="28"/>
      <c r="H63" s="27"/>
      <c r="I63" s="27"/>
      <c r="J63" s="27"/>
      <c r="K63" s="27"/>
      <c r="L63" s="28"/>
      <c r="M63" s="28"/>
      <c r="N63" s="27"/>
      <c r="O63" s="27"/>
      <c r="P63" s="28"/>
      <c r="Q63" s="27"/>
      <c r="R63" s="27"/>
      <c r="S63" s="72"/>
      <c r="T63" s="27"/>
      <c r="Y63" s="37" t="s">
        <v>62</v>
      </c>
      <c r="Z63" s="47">
        <f>IFERROR(GETPIVOTDATA("Diagnosis",$Y$2,"Diagnosis","cellulitis, soft tissue, or wound infection")/W52*1000,0)</f>
        <v>0</v>
      </c>
    </row>
    <row r="64" spans="1:26" ht="15" customHeight="1" x14ac:dyDescent="0.25">
      <c r="A64" s="27"/>
      <c r="B64" s="27"/>
      <c r="C64" s="27"/>
      <c r="D64" s="27"/>
      <c r="E64" s="27"/>
      <c r="F64" s="28"/>
      <c r="G64" s="28"/>
      <c r="H64" s="27"/>
      <c r="I64" s="27"/>
      <c r="J64" s="27"/>
      <c r="K64" s="27"/>
      <c r="L64" s="28"/>
      <c r="M64" s="28"/>
      <c r="N64" s="27"/>
      <c r="O64" s="27"/>
      <c r="P64" s="28"/>
      <c r="Q64" s="27"/>
      <c r="R64" s="27"/>
      <c r="S64" s="72"/>
      <c r="T64" s="27"/>
      <c r="Y64" s="38" t="s">
        <v>298</v>
      </c>
      <c r="Z64" s="47">
        <f>SUMIF(Z65:Z66,"&gt;0")</f>
        <v>0</v>
      </c>
    </row>
    <row r="65" spans="1:26" ht="15" customHeight="1" x14ac:dyDescent="0.25">
      <c r="A65" s="27"/>
      <c r="B65" s="27"/>
      <c r="C65" s="27"/>
      <c r="D65" s="27"/>
      <c r="E65" s="27"/>
      <c r="F65" s="28"/>
      <c r="G65" s="28"/>
      <c r="H65" s="27"/>
      <c r="I65" s="27"/>
      <c r="J65" s="27"/>
      <c r="K65" s="27"/>
      <c r="L65" s="28"/>
      <c r="M65" s="28"/>
      <c r="N65" s="27"/>
      <c r="O65" s="27"/>
      <c r="P65" s="28"/>
      <c r="Q65" s="27"/>
      <c r="R65" s="27"/>
      <c r="S65" s="72"/>
      <c r="T65" s="27"/>
      <c r="Y65" s="46" t="s">
        <v>56</v>
      </c>
      <c r="Z65" s="52">
        <f>IFERROR(GETPIVOTDATA("Diagnosis",$Y$2,"Diagnosis","gastroenteritis")/W52*1000,0)</f>
        <v>0</v>
      </c>
    </row>
    <row r="66" spans="1:26" ht="15" customHeight="1" x14ac:dyDescent="0.25">
      <c r="A66" s="27"/>
      <c r="B66" s="27"/>
      <c r="C66" s="27"/>
      <c r="D66" s="27"/>
      <c r="E66" s="27"/>
      <c r="F66" s="28"/>
      <c r="G66" s="28"/>
      <c r="H66" s="27"/>
      <c r="I66" s="27"/>
      <c r="J66" s="27"/>
      <c r="K66" s="27"/>
      <c r="L66" s="28"/>
      <c r="M66" s="28"/>
      <c r="N66" s="27"/>
      <c r="O66" s="27"/>
      <c r="P66" s="28"/>
      <c r="Q66" s="27"/>
      <c r="R66" s="27"/>
      <c r="S66" s="72"/>
      <c r="T66" s="27"/>
      <c r="Y66" s="46" t="s">
        <v>77</v>
      </c>
      <c r="Z66" s="52">
        <f>IFERROR(GETPIVOTDATA("Diagnosis",$Y$2,"Diagnosis","norovirus gastroenteritis")/W52*1000,0)</f>
        <v>0</v>
      </c>
    </row>
    <row r="67" spans="1:26" ht="15" customHeight="1" x14ac:dyDescent="0.25">
      <c r="A67" s="27"/>
      <c r="B67" s="27"/>
      <c r="C67" s="27"/>
      <c r="D67" s="27"/>
      <c r="E67" s="27"/>
      <c r="F67" s="28"/>
      <c r="G67" s="28"/>
      <c r="H67" s="27"/>
      <c r="I67" s="27"/>
      <c r="J67" s="27"/>
      <c r="K67" s="27"/>
      <c r="L67" s="28"/>
      <c r="M67" s="28"/>
      <c r="N67" s="27"/>
      <c r="O67" s="27"/>
      <c r="P67" s="28"/>
      <c r="Q67" s="27"/>
      <c r="R67" s="27"/>
      <c r="S67" s="72"/>
      <c r="T67" s="27"/>
      <c r="Y67" s="38" t="s">
        <v>306</v>
      </c>
      <c r="Z67" s="48">
        <f>IFERROR(GETPIVOTDATA("Diagnosis",$Y$2,"Diagnosis","clostridium difficile infection")/W52*10000,0)</f>
        <v>0</v>
      </c>
    </row>
    <row r="68" spans="1:26" ht="15" customHeight="1" x14ac:dyDescent="0.25">
      <c r="A68" s="27"/>
      <c r="B68" s="27"/>
      <c r="C68" s="27"/>
      <c r="D68" s="27"/>
      <c r="E68" s="27"/>
      <c r="F68" s="28"/>
      <c r="G68" s="28"/>
      <c r="H68" s="27"/>
      <c r="I68" s="27"/>
      <c r="J68" s="27"/>
      <c r="K68" s="27"/>
      <c r="L68" s="28"/>
      <c r="M68" s="28"/>
      <c r="N68" s="27"/>
      <c r="O68" s="27"/>
      <c r="P68" s="28"/>
      <c r="Q68" s="27"/>
      <c r="R68" s="27"/>
      <c r="S68" s="72"/>
      <c r="T68" s="27"/>
      <c r="Y68" s="1" t="s">
        <v>303</v>
      </c>
    </row>
    <row r="69" spans="1:26" ht="15" customHeight="1" x14ac:dyDescent="0.25">
      <c r="A69" s="27"/>
      <c r="B69" s="27"/>
      <c r="C69" s="27"/>
      <c r="D69" s="27"/>
      <c r="E69" s="27"/>
      <c r="F69" s="28"/>
      <c r="G69" s="28"/>
      <c r="H69" s="27"/>
      <c r="I69" s="27"/>
      <c r="J69" s="27"/>
      <c r="K69" s="27"/>
      <c r="L69" s="28"/>
      <c r="M69" s="28"/>
      <c r="N69" s="27"/>
      <c r="O69" s="27"/>
      <c r="P69" s="28"/>
      <c r="Q69" s="27"/>
      <c r="R69" s="27"/>
      <c r="S69" s="72"/>
      <c r="T69" s="27"/>
    </row>
    <row r="70" spans="1:26" ht="15" customHeight="1" x14ac:dyDescent="0.25">
      <c r="A70" s="27"/>
      <c r="B70" s="27"/>
      <c r="C70" s="27"/>
      <c r="D70" s="27"/>
      <c r="E70" s="27"/>
      <c r="F70" s="28"/>
      <c r="G70" s="28"/>
      <c r="H70" s="27"/>
      <c r="I70" s="27"/>
      <c r="J70" s="27"/>
      <c r="K70" s="27"/>
      <c r="L70" s="28"/>
      <c r="M70" s="28"/>
      <c r="N70" s="27"/>
      <c r="O70" s="27"/>
      <c r="P70" s="28"/>
      <c r="Q70" s="27"/>
      <c r="R70" s="27"/>
      <c r="S70" s="72"/>
      <c r="T70" s="27"/>
    </row>
    <row r="71" spans="1:26" ht="15" customHeight="1" x14ac:dyDescent="0.25">
      <c r="A71" s="27"/>
      <c r="B71" s="27"/>
      <c r="C71" s="27"/>
      <c r="D71" s="27"/>
      <c r="E71" s="27"/>
      <c r="F71" s="28"/>
      <c r="G71" s="28"/>
      <c r="H71" s="27"/>
      <c r="I71" s="27"/>
      <c r="J71" s="27"/>
      <c r="K71" s="27"/>
      <c r="L71" s="28"/>
      <c r="M71" s="28"/>
      <c r="N71" s="27"/>
      <c r="O71" s="27"/>
      <c r="P71" s="28"/>
      <c r="Q71" s="27"/>
      <c r="R71" s="27"/>
      <c r="S71" s="72"/>
      <c r="T71" s="27"/>
    </row>
    <row r="72" spans="1:26" ht="15" customHeight="1" x14ac:dyDescent="0.25">
      <c r="A72" s="27"/>
      <c r="B72" s="27"/>
      <c r="C72" s="27"/>
      <c r="D72" s="27"/>
      <c r="E72" s="27"/>
      <c r="F72" s="28"/>
      <c r="G72" s="28"/>
      <c r="H72" s="27"/>
      <c r="I72" s="27"/>
      <c r="J72" s="27"/>
      <c r="K72" s="27"/>
      <c r="L72" s="28"/>
      <c r="M72" s="28"/>
      <c r="N72" s="27"/>
      <c r="O72" s="27"/>
      <c r="P72" s="28"/>
      <c r="Q72" s="27"/>
      <c r="R72" s="27"/>
      <c r="S72" s="72"/>
      <c r="T72" s="27"/>
    </row>
    <row r="73" spans="1:26" ht="15" customHeight="1" x14ac:dyDescent="0.25">
      <c r="A73" s="27"/>
      <c r="B73" s="27"/>
      <c r="C73" s="27"/>
      <c r="D73" s="27"/>
      <c r="E73" s="27"/>
      <c r="F73" s="28"/>
      <c r="G73" s="28"/>
      <c r="H73" s="27"/>
      <c r="I73" s="27"/>
      <c r="J73" s="27"/>
      <c r="K73" s="27"/>
      <c r="L73" s="28"/>
      <c r="M73" s="28"/>
      <c r="N73" s="27"/>
      <c r="O73" s="27"/>
      <c r="P73" s="28"/>
      <c r="Q73" s="27"/>
      <c r="R73" s="27"/>
      <c r="S73" s="72"/>
      <c r="T73" s="27"/>
    </row>
    <row r="74" spans="1:26" ht="15" customHeight="1" x14ac:dyDescent="0.25">
      <c r="A74" s="27"/>
      <c r="B74" s="27"/>
      <c r="C74" s="27"/>
      <c r="D74" s="27"/>
      <c r="E74" s="27"/>
      <c r="F74" s="28"/>
      <c r="G74" s="28"/>
      <c r="H74" s="27"/>
      <c r="I74" s="27"/>
      <c r="J74" s="27"/>
      <c r="K74" s="27"/>
      <c r="L74" s="28"/>
      <c r="M74" s="28"/>
      <c r="N74" s="27"/>
      <c r="O74" s="27"/>
      <c r="P74" s="28"/>
      <c r="Q74" s="27"/>
      <c r="R74" s="27"/>
      <c r="S74" s="72"/>
      <c r="T74" s="27"/>
      <c r="Z74"/>
    </row>
    <row r="75" spans="1:26" ht="15" customHeight="1" x14ac:dyDescent="0.25">
      <c r="A75" s="27"/>
      <c r="B75" s="27"/>
      <c r="C75" s="27"/>
      <c r="D75" s="27"/>
      <c r="E75" s="27"/>
      <c r="F75" s="28"/>
      <c r="G75" s="28"/>
      <c r="H75" s="27"/>
      <c r="I75" s="27"/>
      <c r="J75" s="27"/>
      <c r="K75" s="27"/>
      <c r="L75" s="28"/>
      <c r="M75" s="28"/>
      <c r="N75" s="27"/>
      <c r="O75" s="27"/>
      <c r="P75" s="28"/>
      <c r="Q75" s="27"/>
      <c r="R75" s="27"/>
      <c r="S75" s="72"/>
      <c r="T75" s="27"/>
      <c r="Z75"/>
    </row>
    <row r="76" spans="1:26" ht="15" customHeight="1" x14ac:dyDescent="0.25">
      <c r="A76" s="27"/>
      <c r="B76" s="27"/>
      <c r="C76" s="27"/>
      <c r="D76" s="27"/>
      <c r="E76" s="27"/>
      <c r="F76" s="28"/>
      <c r="G76" s="28"/>
      <c r="H76" s="27"/>
      <c r="I76" s="27"/>
      <c r="J76" s="27"/>
      <c r="K76" s="27"/>
      <c r="L76" s="28"/>
      <c r="M76" s="28"/>
      <c r="N76" s="27"/>
      <c r="O76" s="27"/>
      <c r="P76" s="28"/>
      <c r="Q76" s="27"/>
      <c r="R76" s="27"/>
      <c r="S76" s="72"/>
      <c r="T76" s="27"/>
      <c r="Z76"/>
    </row>
    <row r="77" spans="1:26" ht="15" customHeight="1" x14ac:dyDescent="0.25">
      <c r="A77" s="27"/>
      <c r="B77" s="27"/>
      <c r="C77" s="27"/>
      <c r="D77" s="27"/>
      <c r="E77" s="27"/>
      <c r="F77" s="28"/>
      <c r="G77" s="28"/>
      <c r="H77" s="27"/>
      <c r="I77" s="27"/>
      <c r="J77" s="27"/>
      <c r="K77" s="27"/>
      <c r="L77" s="28"/>
      <c r="M77" s="28"/>
      <c r="N77" s="27"/>
      <c r="O77" s="27"/>
      <c r="P77" s="28"/>
      <c r="Q77" s="27"/>
      <c r="R77" s="27"/>
      <c r="S77" s="72"/>
      <c r="T77" s="27"/>
      <c r="X77"/>
      <c r="Z77"/>
    </row>
    <row r="78" spans="1:26" ht="15" customHeight="1" x14ac:dyDescent="0.25">
      <c r="A78" s="27"/>
      <c r="B78" s="27"/>
      <c r="C78" s="27"/>
      <c r="D78" s="27"/>
      <c r="E78" s="27"/>
      <c r="F78" s="28"/>
      <c r="G78" s="28"/>
      <c r="H78" s="27"/>
      <c r="I78" s="27"/>
      <c r="J78" s="27"/>
      <c r="K78" s="27"/>
      <c r="L78" s="28"/>
      <c r="M78" s="28"/>
      <c r="N78" s="27"/>
      <c r="O78" s="27"/>
      <c r="P78" s="28"/>
      <c r="Q78" s="27"/>
      <c r="R78" s="27"/>
      <c r="S78" s="72"/>
      <c r="T78" s="27"/>
      <c r="Z78"/>
    </row>
    <row r="79" spans="1:26" ht="15" customHeight="1" x14ac:dyDescent="0.25">
      <c r="A79" s="27"/>
      <c r="B79" s="27"/>
      <c r="C79" s="27"/>
      <c r="D79" s="27"/>
      <c r="E79" s="27"/>
      <c r="F79" s="28"/>
      <c r="G79" s="28"/>
      <c r="H79" s="27"/>
      <c r="I79" s="27"/>
      <c r="J79" s="27"/>
      <c r="K79" s="27"/>
      <c r="L79" s="28"/>
      <c r="M79" s="28"/>
      <c r="N79" s="27"/>
      <c r="O79" s="27"/>
      <c r="P79" s="28"/>
      <c r="Q79" s="27"/>
      <c r="R79" s="27"/>
      <c r="S79" s="72"/>
      <c r="T79" s="27"/>
      <c r="Y79"/>
      <c r="Z79"/>
    </row>
    <row r="80" spans="1:26" ht="15" customHeight="1" x14ac:dyDescent="0.25">
      <c r="A80" s="27"/>
      <c r="B80" s="27"/>
      <c r="C80" s="27"/>
      <c r="D80" s="27"/>
      <c r="E80" s="27"/>
      <c r="F80" s="28"/>
      <c r="G80" s="28"/>
      <c r="H80" s="27"/>
      <c r="I80" s="27"/>
      <c r="J80" s="27"/>
      <c r="K80" s="27"/>
      <c r="L80" s="28"/>
      <c r="M80" s="28"/>
      <c r="N80" s="27"/>
      <c r="O80" s="27"/>
      <c r="P80" s="28"/>
      <c r="Q80" s="27"/>
      <c r="R80" s="27"/>
      <c r="S80" s="72"/>
      <c r="T80" s="27"/>
    </row>
    <row r="81" spans="1:20" ht="15" customHeight="1" x14ac:dyDescent="0.25">
      <c r="A81" s="27"/>
      <c r="B81" s="27"/>
      <c r="C81" s="27"/>
      <c r="D81" s="27"/>
      <c r="E81" s="27"/>
      <c r="F81" s="28"/>
      <c r="G81" s="28"/>
      <c r="H81" s="27"/>
      <c r="I81" s="27"/>
      <c r="J81" s="27"/>
      <c r="K81" s="27"/>
      <c r="L81" s="28"/>
      <c r="M81" s="28"/>
      <c r="N81" s="27"/>
      <c r="O81" s="27"/>
      <c r="P81" s="28"/>
      <c r="Q81" s="27"/>
      <c r="R81" s="27"/>
      <c r="S81" s="72"/>
      <c r="T81" s="27"/>
    </row>
    <row r="82" spans="1:20" ht="15" customHeight="1" x14ac:dyDescent="0.25">
      <c r="A82" s="27"/>
      <c r="B82" s="27"/>
      <c r="C82" s="27"/>
      <c r="D82" s="27"/>
      <c r="E82" s="27"/>
      <c r="F82" s="28"/>
      <c r="G82" s="28"/>
      <c r="H82" s="27"/>
      <c r="I82" s="27"/>
      <c r="J82" s="27"/>
      <c r="K82" s="27"/>
      <c r="L82" s="28"/>
      <c r="M82" s="28"/>
      <c r="N82" s="27"/>
      <c r="O82" s="27"/>
      <c r="P82" s="28"/>
      <c r="Q82" s="27"/>
      <c r="R82" s="27"/>
      <c r="S82" s="72"/>
      <c r="T82" s="27"/>
    </row>
    <row r="83" spans="1:20" ht="15" customHeight="1" x14ac:dyDescent="0.25">
      <c r="A83" s="27"/>
      <c r="B83" s="27"/>
      <c r="C83" s="27"/>
      <c r="D83" s="27"/>
      <c r="E83" s="27"/>
      <c r="F83" s="28"/>
      <c r="G83" s="28"/>
      <c r="H83" s="27"/>
      <c r="I83" s="27"/>
      <c r="J83" s="27"/>
      <c r="K83" s="27"/>
      <c r="L83" s="28"/>
      <c r="M83" s="28"/>
      <c r="N83" s="27"/>
      <c r="O83" s="27"/>
      <c r="P83" s="28"/>
      <c r="Q83" s="27"/>
      <c r="R83" s="27"/>
      <c r="S83" s="72"/>
      <c r="T83" s="27"/>
    </row>
    <row r="84" spans="1:20" ht="15" customHeight="1" x14ac:dyDescent="0.25">
      <c r="A84" s="27"/>
      <c r="B84" s="27"/>
      <c r="C84" s="27"/>
      <c r="D84" s="27"/>
      <c r="E84" s="27"/>
      <c r="F84" s="28"/>
      <c r="G84" s="28"/>
      <c r="H84" s="27"/>
      <c r="I84" s="27"/>
      <c r="J84" s="27"/>
      <c r="K84" s="27"/>
      <c r="L84" s="28"/>
      <c r="M84" s="28"/>
      <c r="N84" s="27"/>
      <c r="O84" s="27"/>
      <c r="P84" s="28"/>
      <c r="Q84" s="27"/>
      <c r="R84" s="27"/>
      <c r="S84" s="72"/>
      <c r="T84" s="27"/>
    </row>
    <row r="85" spans="1:20" ht="15" customHeight="1" x14ac:dyDescent="0.25">
      <c r="A85" s="27"/>
      <c r="B85" s="27"/>
      <c r="C85" s="27"/>
      <c r="D85" s="27"/>
      <c r="E85" s="27"/>
      <c r="F85" s="28"/>
      <c r="G85" s="28"/>
      <c r="H85" s="27"/>
      <c r="I85" s="27"/>
      <c r="J85" s="27"/>
      <c r="K85" s="27"/>
      <c r="L85" s="28"/>
      <c r="M85" s="28"/>
      <c r="N85" s="27"/>
      <c r="O85" s="27"/>
      <c r="P85" s="28"/>
      <c r="Q85" s="27"/>
      <c r="R85" s="27"/>
      <c r="S85" s="72"/>
      <c r="T85" s="27"/>
    </row>
    <row r="86" spans="1:20" ht="15" customHeight="1" x14ac:dyDescent="0.25">
      <c r="A86" s="27"/>
      <c r="B86" s="27"/>
      <c r="C86" s="27"/>
      <c r="D86" s="27"/>
      <c r="E86" s="27"/>
      <c r="F86" s="28"/>
      <c r="G86" s="28"/>
      <c r="H86" s="27"/>
      <c r="I86" s="27"/>
      <c r="J86" s="27"/>
      <c r="K86" s="27"/>
      <c r="L86" s="28"/>
      <c r="M86" s="28"/>
      <c r="N86" s="27"/>
      <c r="O86" s="27"/>
      <c r="P86" s="28"/>
      <c r="Q86" s="27"/>
      <c r="R86" s="27"/>
      <c r="S86" s="72"/>
      <c r="T86" s="27"/>
    </row>
    <row r="87" spans="1:20" ht="15" customHeight="1" x14ac:dyDescent="0.25">
      <c r="A87" s="27"/>
      <c r="B87" s="27"/>
      <c r="C87" s="27"/>
      <c r="D87" s="27"/>
      <c r="E87" s="27"/>
      <c r="F87" s="28"/>
      <c r="G87" s="28"/>
      <c r="H87" s="27"/>
      <c r="I87" s="27"/>
      <c r="J87" s="27"/>
      <c r="K87" s="27"/>
      <c r="L87" s="28"/>
      <c r="M87" s="28"/>
      <c r="N87" s="27"/>
      <c r="O87" s="27"/>
      <c r="P87" s="28"/>
      <c r="Q87" s="27"/>
      <c r="R87" s="27"/>
      <c r="S87" s="72"/>
      <c r="T87" s="27"/>
    </row>
    <row r="88" spans="1:20" ht="15" customHeight="1" x14ac:dyDescent="0.25">
      <c r="A88" s="27"/>
      <c r="B88" s="27"/>
      <c r="C88" s="27"/>
      <c r="D88" s="27"/>
      <c r="E88" s="27"/>
      <c r="F88" s="28"/>
      <c r="G88" s="28"/>
      <c r="H88" s="27"/>
      <c r="I88" s="27"/>
      <c r="J88" s="27"/>
      <c r="K88" s="27"/>
      <c r="L88" s="28"/>
      <c r="M88" s="28"/>
      <c r="N88" s="27"/>
      <c r="O88" s="27"/>
      <c r="P88" s="28"/>
      <c r="Q88" s="27"/>
      <c r="R88" s="27"/>
      <c r="S88" s="72"/>
      <c r="T88" s="27"/>
    </row>
    <row r="89" spans="1:20" ht="15" customHeight="1" x14ac:dyDescent="0.25">
      <c r="A89" s="27"/>
      <c r="B89" s="27"/>
      <c r="C89" s="27"/>
      <c r="D89" s="27"/>
      <c r="E89" s="27"/>
      <c r="F89" s="28"/>
      <c r="G89" s="28"/>
      <c r="H89" s="27"/>
      <c r="I89" s="27"/>
      <c r="J89" s="27"/>
      <c r="K89" s="27"/>
      <c r="L89" s="28"/>
      <c r="M89" s="28"/>
      <c r="N89" s="27"/>
      <c r="O89" s="27"/>
      <c r="P89" s="28"/>
      <c r="Q89" s="27"/>
      <c r="R89" s="27"/>
      <c r="S89" s="72"/>
      <c r="T89" s="27"/>
    </row>
    <row r="90" spans="1:20" ht="15" customHeight="1" x14ac:dyDescent="0.25">
      <c r="A90" s="27"/>
      <c r="B90" s="27"/>
      <c r="C90" s="27"/>
      <c r="D90" s="27"/>
      <c r="E90" s="27"/>
      <c r="F90" s="28"/>
      <c r="G90" s="28"/>
      <c r="H90" s="27"/>
      <c r="I90" s="27"/>
      <c r="J90" s="27"/>
      <c r="K90" s="27"/>
      <c r="L90" s="28"/>
      <c r="M90" s="28"/>
      <c r="N90" s="27"/>
      <c r="O90" s="27"/>
      <c r="P90" s="28"/>
      <c r="Q90" s="27"/>
      <c r="R90" s="27"/>
      <c r="S90" s="72"/>
      <c r="T90" s="27"/>
    </row>
    <row r="91" spans="1:20" ht="15" customHeight="1" x14ac:dyDescent="0.25">
      <c r="A91" s="27"/>
      <c r="B91" s="27"/>
      <c r="C91" s="27"/>
      <c r="D91" s="27"/>
      <c r="E91" s="27"/>
      <c r="F91" s="28"/>
      <c r="G91" s="28"/>
      <c r="H91" s="27"/>
      <c r="I91" s="27"/>
      <c r="J91" s="27"/>
      <c r="K91" s="27"/>
      <c r="L91" s="28"/>
      <c r="M91" s="28"/>
      <c r="N91" s="27"/>
      <c r="O91" s="27"/>
      <c r="P91" s="28"/>
      <c r="Q91" s="27"/>
      <c r="R91" s="27"/>
      <c r="S91" s="72"/>
      <c r="T91" s="27"/>
    </row>
    <row r="92" spans="1:20" ht="15" customHeight="1" x14ac:dyDescent="0.25">
      <c r="A92" s="27"/>
      <c r="B92" s="27"/>
      <c r="C92" s="27"/>
      <c r="D92" s="27"/>
      <c r="E92" s="27"/>
      <c r="F92" s="28"/>
      <c r="G92" s="28"/>
      <c r="H92" s="27"/>
      <c r="I92" s="27"/>
      <c r="J92" s="27"/>
      <c r="K92" s="27"/>
      <c r="L92" s="28"/>
      <c r="M92" s="28"/>
      <c r="N92" s="27"/>
      <c r="O92" s="27"/>
      <c r="P92" s="28"/>
      <c r="Q92" s="27"/>
      <c r="R92" s="27"/>
      <c r="S92" s="72"/>
      <c r="T92" s="27"/>
    </row>
    <row r="93" spans="1:20" ht="15" customHeight="1" x14ac:dyDescent="0.25">
      <c r="A93" s="27"/>
      <c r="B93" s="27"/>
      <c r="C93" s="27"/>
      <c r="D93" s="27"/>
      <c r="E93" s="27"/>
      <c r="F93" s="28"/>
      <c r="G93" s="28"/>
      <c r="H93" s="27"/>
      <c r="I93" s="27"/>
      <c r="J93" s="27"/>
      <c r="K93" s="27"/>
      <c r="L93" s="28"/>
      <c r="M93" s="28"/>
      <c r="N93" s="27"/>
      <c r="O93" s="27"/>
      <c r="P93" s="28"/>
      <c r="Q93" s="27"/>
      <c r="R93" s="27"/>
      <c r="S93" s="72"/>
      <c r="T93" s="27"/>
    </row>
    <row r="94" spans="1:20" ht="15" customHeight="1" x14ac:dyDescent="0.25">
      <c r="A94" s="27"/>
      <c r="B94" s="27"/>
      <c r="C94" s="27"/>
      <c r="D94" s="27"/>
      <c r="E94" s="27"/>
      <c r="F94" s="28"/>
      <c r="G94" s="28"/>
      <c r="H94" s="27"/>
      <c r="I94" s="27"/>
      <c r="J94" s="27"/>
      <c r="K94" s="27"/>
      <c r="L94" s="28"/>
      <c r="M94" s="28"/>
      <c r="N94" s="27"/>
      <c r="O94" s="27"/>
      <c r="P94" s="28"/>
      <c r="Q94" s="27"/>
      <c r="R94" s="27"/>
      <c r="S94" s="72"/>
      <c r="T94" s="27"/>
    </row>
    <row r="95" spans="1:20" ht="15" customHeight="1" x14ac:dyDescent="0.25">
      <c r="A95" s="27"/>
      <c r="B95" s="27"/>
      <c r="C95" s="27"/>
      <c r="D95" s="27"/>
      <c r="E95" s="27"/>
      <c r="F95" s="28"/>
      <c r="G95" s="28"/>
      <c r="H95" s="27"/>
      <c r="I95" s="27"/>
      <c r="J95" s="27"/>
      <c r="K95" s="27"/>
      <c r="L95" s="28"/>
      <c r="M95" s="28"/>
      <c r="N95" s="27"/>
      <c r="O95" s="27"/>
      <c r="P95" s="28"/>
      <c r="Q95" s="27"/>
      <c r="R95" s="27"/>
      <c r="S95" s="72"/>
      <c r="T95" s="27"/>
    </row>
    <row r="96" spans="1:20" ht="15" customHeight="1" x14ac:dyDescent="0.25">
      <c r="A96" s="27"/>
      <c r="B96" s="27"/>
      <c r="C96" s="27"/>
      <c r="D96" s="27"/>
      <c r="E96" s="27"/>
      <c r="F96" s="28"/>
      <c r="G96" s="28"/>
      <c r="H96" s="27"/>
      <c r="I96" s="27"/>
      <c r="J96" s="27"/>
      <c r="K96" s="27"/>
      <c r="L96" s="28"/>
      <c r="M96" s="28"/>
      <c r="N96" s="27"/>
      <c r="O96" s="27"/>
      <c r="P96" s="28"/>
      <c r="Q96" s="27"/>
      <c r="R96" s="27"/>
      <c r="S96" s="72"/>
      <c r="T96" s="27"/>
    </row>
    <row r="97" spans="1:20" ht="15" customHeight="1" x14ac:dyDescent="0.25">
      <c r="A97" s="27"/>
      <c r="B97" s="27"/>
      <c r="C97" s="27"/>
      <c r="D97" s="27"/>
      <c r="E97" s="27"/>
      <c r="F97" s="28"/>
      <c r="G97" s="28"/>
      <c r="H97" s="27"/>
      <c r="I97" s="27"/>
      <c r="J97" s="27"/>
      <c r="K97" s="27"/>
      <c r="L97" s="28"/>
      <c r="M97" s="28"/>
      <c r="N97" s="27"/>
      <c r="O97" s="27"/>
      <c r="P97" s="28"/>
      <c r="Q97" s="27"/>
      <c r="R97" s="27"/>
      <c r="S97" s="72"/>
      <c r="T97" s="27"/>
    </row>
    <row r="98" spans="1:20" ht="15" customHeight="1" x14ac:dyDescent="0.25">
      <c r="A98" s="27"/>
      <c r="B98" s="27"/>
      <c r="C98" s="27"/>
      <c r="D98" s="27"/>
      <c r="E98" s="27"/>
      <c r="F98" s="28"/>
      <c r="G98" s="28"/>
      <c r="H98" s="27"/>
      <c r="I98" s="27"/>
      <c r="J98" s="27"/>
      <c r="K98" s="27"/>
      <c r="L98" s="28"/>
      <c r="M98" s="28"/>
      <c r="N98" s="27"/>
      <c r="O98" s="27"/>
      <c r="P98" s="28"/>
      <c r="Q98" s="27"/>
      <c r="R98" s="27"/>
      <c r="S98" s="72"/>
      <c r="T98" s="27"/>
    </row>
    <row r="99" spans="1:20" ht="15" customHeight="1" x14ac:dyDescent="0.25">
      <c r="A99" s="27"/>
      <c r="B99" s="27"/>
      <c r="C99" s="27"/>
      <c r="D99" s="27"/>
      <c r="E99" s="27"/>
      <c r="F99" s="28"/>
      <c r="G99" s="28"/>
      <c r="H99" s="27"/>
      <c r="I99" s="27"/>
      <c r="J99" s="27"/>
      <c r="K99" s="27"/>
      <c r="L99" s="28"/>
      <c r="M99" s="28"/>
      <c r="N99" s="27"/>
      <c r="O99" s="27"/>
      <c r="P99" s="28"/>
      <c r="Q99" s="27"/>
      <c r="R99" s="27"/>
      <c r="S99" s="72"/>
      <c r="T99" s="27"/>
    </row>
    <row r="100" spans="1:20" ht="15" customHeight="1" x14ac:dyDescent="0.25">
      <c r="A100" s="27"/>
      <c r="B100" s="27"/>
      <c r="C100" s="27"/>
      <c r="D100" s="27"/>
      <c r="E100" s="27"/>
      <c r="F100" s="28"/>
      <c r="G100" s="28"/>
      <c r="H100" s="27"/>
      <c r="I100" s="27"/>
      <c r="J100" s="27"/>
      <c r="K100" s="27"/>
      <c r="L100" s="28"/>
      <c r="M100" s="28"/>
      <c r="N100" s="27"/>
      <c r="O100" s="27"/>
      <c r="P100" s="28"/>
      <c r="Q100" s="27"/>
      <c r="R100" s="27"/>
      <c r="S100" s="72"/>
      <c r="T100" s="27"/>
    </row>
    <row r="101" spans="1:20" ht="15" customHeight="1" x14ac:dyDescent="0.25">
      <c r="A101" s="27"/>
      <c r="B101" s="27"/>
      <c r="C101" s="27"/>
      <c r="D101" s="27"/>
      <c r="E101" s="27"/>
      <c r="F101" s="28"/>
      <c r="G101" s="28"/>
      <c r="H101" s="27"/>
      <c r="I101" s="27"/>
      <c r="J101" s="27"/>
      <c r="K101" s="27"/>
      <c r="L101" s="28"/>
      <c r="M101" s="28"/>
      <c r="N101" s="27"/>
      <c r="O101" s="27"/>
      <c r="P101" s="28"/>
      <c r="Q101" s="27"/>
      <c r="R101" s="27"/>
      <c r="S101" s="72"/>
      <c r="T101" s="27"/>
    </row>
    <row r="102" spans="1:20" ht="15" customHeight="1" x14ac:dyDescent="0.25">
      <c r="A102" s="27"/>
      <c r="B102" s="27"/>
      <c r="C102" s="27"/>
      <c r="D102" s="27"/>
      <c r="E102" s="27"/>
      <c r="F102" s="28"/>
      <c r="G102" s="28"/>
      <c r="H102" s="27"/>
      <c r="I102" s="27"/>
      <c r="J102" s="27"/>
      <c r="K102" s="27"/>
      <c r="L102" s="28"/>
      <c r="M102" s="28"/>
      <c r="N102" s="27"/>
      <c r="O102" s="27"/>
      <c r="P102" s="28"/>
      <c r="Q102" s="27"/>
      <c r="R102" s="27"/>
      <c r="S102" s="72"/>
      <c r="T102" s="27"/>
    </row>
    <row r="103" spans="1:20" ht="15" customHeight="1" x14ac:dyDescent="0.25">
      <c r="A103" s="27"/>
      <c r="B103" s="27"/>
      <c r="C103" s="27"/>
      <c r="D103" s="27"/>
      <c r="E103" s="27"/>
      <c r="F103" s="28"/>
      <c r="G103" s="28"/>
      <c r="H103" s="27"/>
      <c r="I103" s="27"/>
      <c r="J103" s="27"/>
      <c r="K103" s="27"/>
      <c r="L103" s="28"/>
      <c r="M103" s="28"/>
      <c r="N103" s="27"/>
      <c r="O103" s="27"/>
      <c r="P103" s="28"/>
      <c r="Q103" s="27"/>
      <c r="R103" s="27"/>
      <c r="S103" s="72"/>
      <c r="T103" s="27"/>
    </row>
    <row r="104" spans="1:20" ht="15" customHeight="1" x14ac:dyDescent="0.25">
      <c r="A104" s="27"/>
      <c r="B104" s="27"/>
      <c r="C104" s="27"/>
      <c r="D104" s="27"/>
      <c r="E104" s="27"/>
      <c r="F104" s="28"/>
      <c r="G104" s="28"/>
      <c r="H104" s="27"/>
      <c r="I104" s="27"/>
      <c r="J104" s="27"/>
      <c r="K104" s="27"/>
      <c r="L104" s="28"/>
      <c r="M104" s="28"/>
      <c r="N104" s="27"/>
      <c r="O104" s="27"/>
      <c r="P104" s="28"/>
      <c r="Q104" s="27"/>
      <c r="R104" s="27"/>
      <c r="S104" s="72"/>
      <c r="T104" s="27"/>
    </row>
    <row r="105" spans="1:20" ht="15" customHeight="1" x14ac:dyDescent="0.25">
      <c r="A105" s="27"/>
      <c r="B105" s="27"/>
      <c r="C105" s="27"/>
      <c r="D105" s="27"/>
      <c r="E105" s="27"/>
      <c r="F105" s="28"/>
      <c r="G105" s="28"/>
      <c r="H105" s="27"/>
      <c r="I105" s="27"/>
      <c r="J105" s="27"/>
      <c r="K105" s="27"/>
      <c r="L105" s="28"/>
      <c r="M105" s="28"/>
      <c r="N105" s="27"/>
      <c r="O105" s="27"/>
      <c r="P105" s="28"/>
      <c r="Q105" s="27"/>
      <c r="R105" s="27"/>
      <c r="S105" s="72"/>
      <c r="T105" s="27"/>
    </row>
    <row r="106" spans="1:20" ht="15" customHeight="1" x14ac:dyDescent="0.25">
      <c r="A106" s="27"/>
      <c r="B106" s="27"/>
      <c r="C106" s="27"/>
      <c r="D106" s="27"/>
      <c r="E106" s="27"/>
      <c r="F106" s="28"/>
      <c r="G106" s="28"/>
      <c r="H106" s="27"/>
      <c r="I106" s="27"/>
      <c r="J106" s="27"/>
      <c r="K106" s="27"/>
      <c r="L106" s="28"/>
      <c r="M106" s="28"/>
      <c r="N106" s="27"/>
      <c r="O106" s="27"/>
      <c r="P106" s="28"/>
      <c r="Q106" s="27"/>
      <c r="R106" s="27"/>
      <c r="S106" s="72"/>
      <c r="T106" s="27"/>
    </row>
    <row r="107" spans="1:20" ht="15" customHeight="1" x14ac:dyDescent="0.25">
      <c r="A107" s="27"/>
      <c r="B107" s="27"/>
      <c r="C107" s="27"/>
      <c r="D107" s="27"/>
      <c r="E107" s="27"/>
      <c r="F107" s="28"/>
      <c r="G107" s="28"/>
      <c r="H107" s="27"/>
      <c r="I107" s="27"/>
      <c r="J107" s="27"/>
      <c r="K107" s="27"/>
      <c r="L107" s="28"/>
      <c r="M107" s="28"/>
      <c r="N107" s="27"/>
      <c r="O107" s="27"/>
      <c r="P107" s="28"/>
      <c r="Q107" s="27"/>
      <c r="R107" s="27"/>
      <c r="S107" s="72"/>
      <c r="T107" s="27"/>
    </row>
    <row r="108" spans="1:20" ht="15" customHeight="1" x14ac:dyDescent="0.25">
      <c r="A108" s="27"/>
      <c r="B108" s="27"/>
      <c r="C108" s="27"/>
      <c r="D108" s="27"/>
      <c r="E108" s="27"/>
      <c r="F108" s="28"/>
      <c r="G108" s="28"/>
      <c r="H108" s="27"/>
      <c r="I108" s="27"/>
      <c r="J108" s="27"/>
      <c r="K108" s="27"/>
      <c r="L108" s="28"/>
      <c r="M108" s="28"/>
      <c r="N108" s="27"/>
      <c r="O108" s="27"/>
      <c r="P108" s="28"/>
      <c r="Q108" s="27"/>
      <c r="R108" s="27"/>
      <c r="S108" s="72"/>
      <c r="T108" s="27"/>
    </row>
    <row r="109" spans="1:20" ht="15" customHeight="1" x14ac:dyDescent="0.25">
      <c r="A109" s="27"/>
      <c r="B109" s="27"/>
      <c r="C109" s="27"/>
      <c r="D109" s="27"/>
      <c r="E109" s="27"/>
      <c r="F109" s="28"/>
      <c r="G109" s="28"/>
      <c r="H109" s="27"/>
      <c r="I109" s="27"/>
      <c r="J109" s="27"/>
      <c r="K109" s="27"/>
      <c r="L109" s="28"/>
      <c r="M109" s="28"/>
      <c r="N109" s="27"/>
      <c r="O109" s="27"/>
      <c r="P109" s="28"/>
      <c r="Q109" s="27"/>
      <c r="R109" s="27"/>
      <c r="S109" s="72"/>
      <c r="T109" s="27"/>
    </row>
    <row r="110" spans="1:20" ht="15" customHeight="1" x14ac:dyDescent="0.25">
      <c r="A110" s="27"/>
      <c r="B110" s="27"/>
      <c r="C110" s="27"/>
      <c r="D110" s="27"/>
      <c r="E110" s="27"/>
      <c r="F110" s="28"/>
      <c r="G110" s="28"/>
      <c r="H110" s="27"/>
      <c r="I110" s="27"/>
      <c r="J110" s="27"/>
      <c r="K110" s="27"/>
      <c r="L110" s="28"/>
      <c r="M110" s="28"/>
      <c r="N110" s="27"/>
      <c r="O110" s="27"/>
      <c r="P110" s="28"/>
      <c r="Q110" s="27"/>
      <c r="R110" s="27"/>
      <c r="S110" s="72"/>
      <c r="T110" s="27"/>
    </row>
    <row r="111" spans="1:20" ht="15" customHeight="1" x14ac:dyDescent="0.25">
      <c r="A111" s="27"/>
      <c r="B111" s="27"/>
      <c r="C111" s="27"/>
      <c r="D111" s="27"/>
      <c r="E111" s="27"/>
      <c r="F111" s="28"/>
      <c r="G111" s="28"/>
      <c r="H111" s="27"/>
      <c r="I111" s="27"/>
      <c r="J111" s="27"/>
      <c r="K111" s="27"/>
      <c r="L111" s="28"/>
      <c r="M111" s="28"/>
      <c r="N111" s="27"/>
      <c r="O111" s="27"/>
      <c r="P111" s="28"/>
      <c r="Q111" s="27"/>
      <c r="R111" s="27"/>
      <c r="S111" s="72"/>
      <c r="T111" s="27"/>
    </row>
    <row r="112" spans="1:20" ht="15" customHeight="1" x14ac:dyDescent="0.25">
      <c r="A112" s="27"/>
      <c r="B112" s="27"/>
      <c r="C112" s="27"/>
      <c r="D112" s="27"/>
      <c r="E112" s="27"/>
      <c r="F112" s="28"/>
      <c r="G112" s="28"/>
      <c r="H112" s="27"/>
      <c r="I112" s="27"/>
      <c r="J112" s="27"/>
      <c r="K112" s="27"/>
      <c r="L112" s="28"/>
      <c r="M112" s="28"/>
      <c r="N112" s="27"/>
      <c r="O112" s="27"/>
      <c r="P112" s="28"/>
      <c r="Q112" s="27"/>
      <c r="R112" s="27"/>
      <c r="S112" s="72"/>
      <c r="T112" s="27"/>
    </row>
    <row r="113" spans="1:20" ht="15" customHeight="1" x14ac:dyDescent="0.25">
      <c r="A113" s="27"/>
      <c r="B113" s="27"/>
      <c r="C113" s="27"/>
      <c r="D113" s="27"/>
      <c r="E113" s="27"/>
      <c r="F113" s="28"/>
      <c r="G113" s="28"/>
      <c r="H113" s="27"/>
      <c r="I113" s="27"/>
      <c r="J113" s="27"/>
      <c r="K113" s="27"/>
      <c r="L113" s="28"/>
      <c r="M113" s="28"/>
      <c r="N113" s="27"/>
      <c r="O113" s="27"/>
      <c r="P113" s="28"/>
      <c r="Q113" s="27"/>
      <c r="R113" s="27"/>
      <c r="S113" s="72"/>
      <c r="T113" s="27"/>
    </row>
    <row r="114" spans="1:20" ht="15" customHeight="1" x14ac:dyDescent="0.25">
      <c r="A114" s="27"/>
      <c r="B114" s="27"/>
      <c r="C114" s="27"/>
      <c r="D114" s="27"/>
      <c r="E114" s="27"/>
      <c r="F114" s="28"/>
      <c r="G114" s="28"/>
      <c r="H114" s="27"/>
      <c r="I114" s="27"/>
      <c r="J114" s="27"/>
      <c r="K114" s="27"/>
      <c r="L114" s="28"/>
      <c r="M114" s="28"/>
      <c r="N114" s="27"/>
      <c r="O114" s="27"/>
      <c r="P114" s="28"/>
      <c r="Q114" s="27"/>
      <c r="R114" s="27"/>
      <c r="S114" s="72"/>
      <c r="T114" s="27"/>
    </row>
    <row r="115" spans="1:20" ht="15" customHeight="1" x14ac:dyDescent="0.25">
      <c r="A115" s="27"/>
      <c r="B115" s="27"/>
      <c r="C115" s="27"/>
      <c r="D115" s="27"/>
      <c r="E115" s="27"/>
      <c r="F115" s="28"/>
      <c r="G115" s="28"/>
      <c r="H115" s="27"/>
      <c r="I115" s="27"/>
      <c r="J115" s="27"/>
      <c r="K115" s="27"/>
      <c r="L115" s="28"/>
      <c r="M115" s="28"/>
      <c r="N115" s="27"/>
      <c r="O115" s="27"/>
      <c r="P115" s="28"/>
      <c r="Q115" s="27"/>
      <c r="R115" s="27"/>
      <c r="S115" s="72"/>
      <c r="T115" s="27"/>
    </row>
    <row r="116" spans="1:20" ht="15" customHeight="1" x14ac:dyDescent="0.25">
      <c r="A116" s="27"/>
      <c r="B116" s="27"/>
      <c r="C116" s="27"/>
      <c r="D116" s="27"/>
      <c r="E116" s="27"/>
      <c r="F116" s="28"/>
      <c r="G116" s="28"/>
      <c r="H116" s="27"/>
      <c r="I116" s="27"/>
      <c r="J116" s="27"/>
      <c r="K116" s="27"/>
      <c r="L116" s="28"/>
      <c r="M116" s="28"/>
      <c r="N116" s="27"/>
      <c r="O116" s="27"/>
      <c r="P116" s="28"/>
      <c r="Q116" s="27"/>
      <c r="R116" s="27"/>
      <c r="S116" s="72"/>
      <c r="T116" s="27"/>
    </row>
    <row r="117" spans="1:20" ht="15" customHeight="1" x14ac:dyDescent="0.25">
      <c r="A117" s="27"/>
      <c r="B117" s="27"/>
      <c r="C117" s="27"/>
      <c r="D117" s="27"/>
      <c r="E117" s="27"/>
      <c r="F117" s="28"/>
      <c r="G117" s="28"/>
      <c r="H117" s="27"/>
      <c r="I117" s="27"/>
      <c r="J117" s="27"/>
      <c r="K117" s="27"/>
      <c r="L117" s="28"/>
      <c r="M117" s="28"/>
      <c r="N117" s="27"/>
      <c r="O117" s="27"/>
      <c r="P117" s="28"/>
      <c r="Q117" s="27"/>
      <c r="R117" s="27"/>
      <c r="S117" s="72"/>
      <c r="T117" s="27"/>
    </row>
    <row r="118" spans="1:20" ht="15" customHeight="1" x14ac:dyDescent="0.25">
      <c r="A118" s="27"/>
      <c r="B118" s="27"/>
      <c r="C118" s="27"/>
      <c r="D118" s="27"/>
      <c r="E118" s="27"/>
      <c r="F118" s="28"/>
      <c r="G118" s="28"/>
      <c r="H118" s="27"/>
      <c r="I118" s="27"/>
      <c r="J118" s="27"/>
      <c r="K118" s="27"/>
      <c r="L118" s="28"/>
      <c r="M118" s="28"/>
      <c r="N118" s="27"/>
      <c r="O118" s="27"/>
      <c r="P118" s="28"/>
      <c r="Q118" s="27"/>
      <c r="R118" s="27"/>
      <c r="S118" s="72"/>
      <c r="T118" s="27"/>
    </row>
    <row r="119" spans="1:20" ht="15" customHeight="1" x14ac:dyDescent="0.25">
      <c r="A119" s="27"/>
      <c r="B119" s="27"/>
      <c r="C119" s="27"/>
      <c r="D119" s="27"/>
      <c r="E119" s="27"/>
      <c r="F119" s="28"/>
      <c r="G119" s="28"/>
      <c r="H119" s="27"/>
      <c r="I119" s="27"/>
      <c r="J119" s="27"/>
      <c r="K119" s="27"/>
      <c r="L119" s="28"/>
      <c r="M119" s="28"/>
      <c r="N119" s="27"/>
      <c r="O119" s="27"/>
      <c r="P119" s="28"/>
      <c r="Q119" s="27"/>
      <c r="R119" s="27"/>
      <c r="S119" s="72"/>
      <c r="T119" s="27"/>
    </row>
    <row r="120" spans="1:20" ht="15" customHeight="1" x14ac:dyDescent="0.25">
      <c r="A120" s="27"/>
      <c r="B120" s="27"/>
      <c r="C120" s="27"/>
      <c r="D120" s="27"/>
      <c r="E120" s="27"/>
      <c r="F120" s="28"/>
      <c r="G120" s="28"/>
      <c r="H120" s="27"/>
      <c r="I120" s="27"/>
      <c r="J120" s="27"/>
      <c r="K120" s="27"/>
      <c r="L120" s="28"/>
      <c r="M120" s="28"/>
      <c r="N120" s="27"/>
      <c r="O120" s="27"/>
      <c r="P120" s="28"/>
      <c r="Q120" s="27"/>
      <c r="R120" s="27"/>
      <c r="S120" s="72"/>
      <c r="T120" s="27"/>
    </row>
    <row r="121" spans="1:20" ht="15" customHeight="1" x14ac:dyDescent="0.25">
      <c r="A121" s="27"/>
      <c r="B121" s="27"/>
      <c r="C121" s="27"/>
      <c r="D121" s="27"/>
      <c r="E121" s="27"/>
      <c r="F121" s="28"/>
      <c r="G121" s="28"/>
      <c r="H121" s="27"/>
      <c r="I121" s="27"/>
      <c r="J121" s="27"/>
      <c r="K121" s="27"/>
      <c r="L121" s="28"/>
      <c r="M121" s="28"/>
      <c r="N121" s="27"/>
      <c r="O121" s="27"/>
      <c r="P121" s="28"/>
      <c r="Q121" s="27"/>
      <c r="R121" s="27"/>
      <c r="S121" s="72"/>
      <c r="T121" s="27"/>
    </row>
    <row r="122" spans="1:20" ht="15" customHeight="1" x14ac:dyDescent="0.25">
      <c r="A122" s="27"/>
      <c r="B122" s="27"/>
      <c r="C122" s="27"/>
      <c r="D122" s="27"/>
      <c r="E122" s="27"/>
      <c r="F122" s="28"/>
      <c r="G122" s="28"/>
      <c r="H122" s="27"/>
      <c r="I122" s="27"/>
      <c r="J122" s="27"/>
      <c r="K122" s="27"/>
      <c r="L122" s="28"/>
      <c r="M122" s="28"/>
      <c r="N122" s="27"/>
      <c r="O122" s="27"/>
      <c r="P122" s="28"/>
      <c r="Q122" s="27"/>
      <c r="R122" s="27"/>
      <c r="S122" s="72"/>
      <c r="T122" s="27"/>
    </row>
    <row r="123" spans="1:20" ht="15" customHeight="1" x14ac:dyDescent="0.25">
      <c r="A123" s="27"/>
      <c r="B123" s="27"/>
      <c r="C123" s="27"/>
      <c r="D123" s="27"/>
      <c r="E123" s="27"/>
      <c r="F123" s="28"/>
      <c r="G123" s="28"/>
      <c r="H123" s="27"/>
      <c r="I123" s="27"/>
      <c r="J123" s="27"/>
      <c r="K123" s="27"/>
      <c r="L123" s="28"/>
      <c r="M123" s="28"/>
      <c r="N123" s="27"/>
      <c r="O123" s="27"/>
      <c r="P123" s="28"/>
      <c r="Q123" s="27"/>
      <c r="R123" s="27"/>
      <c r="S123" s="72"/>
      <c r="T123" s="27"/>
    </row>
    <row r="124" spans="1:20" ht="15" customHeight="1" x14ac:dyDescent="0.25">
      <c r="A124" s="27"/>
      <c r="B124" s="27"/>
      <c r="C124" s="27"/>
      <c r="D124" s="27"/>
      <c r="E124" s="27"/>
      <c r="F124" s="28"/>
      <c r="G124" s="28"/>
      <c r="H124" s="27"/>
      <c r="I124" s="27"/>
      <c r="J124" s="27"/>
      <c r="K124" s="27"/>
      <c r="L124" s="28"/>
      <c r="M124" s="28"/>
      <c r="N124" s="27"/>
      <c r="O124" s="27"/>
      <c r="P124" s="28"/>
      <c r="Q124" s="27"/>
      <c r="R124" s="27"/>
      <c r="S124" s="72"/>
      <c r="T124" s="27"/>
    </row>
    <row r="125" spans="1:20" ht="15" customHeight="1" x14ac:dyDescent="0.25">
      <c r="A125" s="27"/>
      <c r="B125" s="27"/>
      <c r="C125" s="27"/>
      <c r="D125" s="27"/>
      <c r="E125" s="27"/>
      <c r="F125" s="28"/>
      <c r="G125" s="28"/>
      <c r="H125" s="27"/>
      <c r="I125" s="27"/>
      <c r="J125" s="27"/>
      <c r="K125" s="27"/>
      <c r="L125" s="28"/>
      <c r="M125" s="28"/>
      <c r="N125" s="27"/>
      <c r="O125" s="27"/>
      <c r="P125" s="28"/>
      <c r="Q125" s="27"/>
      <c r="R125" s="27"/>
      <c r="S125" s="72"/>
      <c r="T125" s="27"/>
    </row>
    <row r="126" spans="1:20" ht="15" customHeight="1" x14ac:dyDescent="0.25">
      <c r="A126" s="27"/>
      <c r="B126" s="27"/>
      <c r="C126" s="27"/>
      <c r="D126" s="27"/>
      <c r="E126" s="27"/>
      <c r="F126" s="28"/>
      <c r="G126" s="28"/>
      <c r="H126" s="27"/>
      <c r="I126" s="27"/>
      <c r="J126" s="27"/>
      <c r="K126" s="27"/>
      <c r="L126" s="28"/>
      <c r="M126" s="28"/>
      <c r="N126" s="27"/>
      <c r="O126" s="27"/>
      <c r="P126" s="28"/>
      <c r="Q126" s="27"/>
      <c r="R126" s="27"/>
      <c r="S126" s="72"/>
      <c r="T126" s="27"/>
    </row>
    <row r="127" spans="1:20" ht="15" customHeight="1" x14ac:dyDescent="0.25">
      <c r="A127" s="27"/>
      <c r="B127" s="27"/>
      <c r="C127" s="27"/>
      <c r="D127" s="27"/>
      <c r="E127" s="27"/>
      <c r="F127" s="28"/>
      <c r="G127" s="28"/>
      <c r="H127" s="27"/>
      <c r="I127" s="27"/>
      <c r="J127" s="27"/>
      <c r="K127" s="27"/>
      <c r="L127" s="28"/>
      <c r="M127" s="28"/>
      <c r="N127" s="27"/>
      <c r="O127" s="27"/>
      <c r="P127" s="28"/>
      <c r="Q127" s="27"/>
      <c r="R127" s="27"/>
      <c r="S127" s="72"/>
      <c r="T127" s="27"/>
    </row>
    <row r="128" spans="1:20" ht="15" customHeight="1" x14ac:dyDescent="0.25">
      <c r="A128" s="27"/>
      <c r="B128" s="27"/>
      <c r="C128" s="27"/>
      <c r="D128" s="27"/>
      <c r="E128" s="27"/>
      <c r="F128" s="28"/>
      <c r="G128" s="28"/>
      <c r="H128" s="27"/>
      <c r="I128" s="27"/>
      <c r="J128" s="27"/>
      <c r="K128" s="27"/>
      <c r="L128" s="28"/>
      <c r="M128" s="28"/>
      <c r="N128" s="27"/>
      <c r="O128" s="27"/>
      <c r="P128" s="28"/>
      <c r="Q128" s="27"/>
      <c r="R128" s="27"/>
      <c r="S128" s="72"/>
      <c r="T128" s="27"/>
    </row>
    <row r="129" spans="1:20" ht="15" customHeight="1" x14ac:dyDescent="0.25">
      <c r="A129" s="27"/>
      <c r="B129" s="27"/>
      <c r="C129" s="27"/>
      <c r="D129" s="27"/>
      <c r="E129" s="27"/>
      <c r="F129" s="28"/>
      <c r="G129" s="28"/>
      <c r="H129" s="27"/>
      <c r="I129" s="27"/>
      <c r="J129" s="27"/>
      <c r="K129" s="27"/>
      <c r="L129" s="28"/>
      <c r="M129" s="28"/>
      <c r="N129" s="27"/>
      <c r="O129" s="27"/>
      <c r="P129" s="28"/>
      <c r="Q129" s="27"/>
      <c r="R129" s="27"/>
      <c r="S129" s="72"/>
      <c r="T129" s="27"/>
    </row>
    <row r="130" spans="1:20" ht="15" customHeight="1" x14ac:dyDescent="0.25">
      <c r="A130" s="27"/>
      <c r="B130" s="27"/>
      <c r="C130" s="27"/>
      <c r="D130" s="27"/>
      <c r="E130" s="27"/>
      <c r="F130" s="28"/>
      <c r="G130" s="28"/>
      <c r="H130" s="27"/>
      <c r="I130" s="27"/>
      <c r="J130" s="27"/>
      <c r="K130" s="27"/>
      <c r="L130" s="28"/>
      <c r="M130" s="28"/>
      <c r="N130" s="27"/>
      <c r="O130" s="27"/>
      <c r="P130" s="28"/>
      <c r="Q130" s="27"/>
      <c r="R130" s="27"/>
      <c r="S130" s="72"/>
      <c r="T130" s="27"/>
    </row>
    <row r="131" spans="1:20" ht="15" customHeight="1" x14ac:dyDescent="0.25">
      <c r="A131" s="27"/>
      <c r="B131" s="27"/>
      <c r="C131" s="27"/>
      <c r="D131" s="27"/>
      <c r="E131" s="27"/>
      <c r="F131" s="28"/>
      <c r="G131" s="28"/>
      <c r="H131" s="27"/>
      <c r="I131" s="27"/>
      <c r="J131" s="27"/>
      <c r="K131" s="27"/>
      <c r="L131" s="28"/>
      <c r="M131" s="28"/>
      <c r="N131" s="27"/>
      <c r="O131" s="27"/>
      <c r="P131" s="28"/>
      <c r="Q131" s="27"/>
      <c r="R131" s="27"/>
      <c r="S131" s="72"/>
      <c r="T131" s="27"/>
    </row>
    <row r="132" spans="1:20" ht="15" customHeight="1" x14ac:dyDescent="0.25">
      <c r="A132" s="27"/>
      <c r="B132" s="27"/>
      <c r="C132" s="27"/>
      <c r="D132" s="27"/>
      <c r="E132" s="27"/>
      <c r="F132" s="28"/>
      <c r="G132" s="28"/>
      <c r="H132" s="27"/>
      <c r="I132" s="27"/>
      <c r="J132" s="27"/>
      <c r="K132" s="27"/>
      <c r="L132" s="28"/>
      <c r="M132" s="28"/>
      <c r="N132" s="27"/>
      <c r="O132" s="27"/>
      <c r="P132" s="28"/>
      <c r="Q132" s="27"/>
      <c r="R132" s="27"/>
      <c r="S132" s="72"/>
      <c r="T132" s="27"/>
    </row>
    <row r="133" spans="1:20" ht="15" customHeight="1" x14ac:dyDescent="0.25">
      <c r="A133" s="27"/>
      <c r="B133" s="27"/>
      <c r="C133" s="27"/>
      <c r="D133" s="27"/>
      <c r="E133" s="27"/>
      <c r="F133" s="28"/>
      <c r="G133" s="28"/>
      <c r="H133" s="27"/>
      <c r="I133" s="27"/>
      <c r="J133" s="27"/>
      <c r="K133" s="27"/>
      <c r="L133" s="28"/>
      <c r="M133" s="28"/>
      <c r="N133" s="27"/>
      <c r="O133" s="27"/>
      <c r="P133" s="28"/>
      <c r="Q133" s="27"/>
      <c r="R133" s="27"/>
      <c r="S133" s="72"/>
      <c r="T133" s="27"/>
    </row>
    <row r="134" spans="1:20" ht="15" customHeight="1" x14ac:dyDescent="0.25">
      <c r="A134" s="27"/>
      <c r="B134" s="27"/>
      <c r="C134" s="27"/>
      <c r="D134" s="27"/>
      <c r="E134" s="27"/>
      <c r="F134" s="28"/>
      <c r="G134" s="28"/>
      <c r="H134" s="27"/>
      <c r="I134" s="27"/>
      <c r="J134" s="27"/>
      <c r="K134" s="27"/>
      <c r="L134" s="28"/>
      <c r="M134" s="28"/>
      <c r="N134" s="27"/>
      <c r="O134" s="27"/>
      <c r="P134" s="28"/>
      <c r="Q134" s="27"/>
      <c r="R134" s="27"/>
      <c r="S134" s="72"/>
      <c r="T134" s="27"/>
    </row>
    <row r="135" spans="1:20" ht="15" customHeight="1" x14ac:dyDescent="0.25">
      <c r="A135" s="27"/>
      <c r="B135" s="27"/>
      <c r="C135" s="27"/>
      <c r="D135" s="27"/>
      <c r="E135" s="27"/>
      <c r="F135" s="28"/>
      <c r="G135" s="28"/>
      <c r="H135" s="27"/>
      <c r="I135" s="27"/>
      <c r="J135" s="27"/>
      <c r="K135" s="27"/>
      <c r="L135" s="28"/>
      <c r="M135" s="28"/>
      <c r="N135" s="27"/>
      <c r="O135" s="27"/>
      <c r="P135" s="28"/>
      <c r="Q135" s="27"/>
      <c r="R135" s="27"/>
      <c r="S135" s="72"/>
      <c r="T135" s="27"/>
    </row>
    <row r="136" spans="1:20" ht="15" customHeight="1" x14ac:dyDescent="0.25">
      <c r="A136" s="27"/>
      <c r="B136" s="27"/>
      <c r="C136" s="27"/>
      <c r="D136" s="27"/>
      <c r="E136" s="27"/>
      <c r="F136" s="28"/>
      <c r="G136" s="28"/>
      <c r="H136" s="27"/>
      <c r="I136" s="27"/>
      <c r="J136" s="27"/>
      <c r="K136" s="27"/>
      <c r="L136" s="28"/>
      <c r="M136" s="28"/>
      <c r="N136" s="27"/>
      <c r="O136" s="27"/>
      <c r="P136" s="28"/>
      <c r="Q136" s="27"/>
      <c r="R136" s="27"/>
      <c r="S136" s="72"/>
      <c r="T136" s="27"/>
    </row>
    <row r="137" spans="1:20" ht="15" customHeight="1" x14ac:dyDescent="0.25">
      <c r="A137" s="27"/>
      <c r="B137" s="27"/>
      <c r="C137" s="27"/>
      <c r="D137" s="27"/>
      <c r="E137" s="27"/>
      <c r="F137" s="28"/>
      <c r="G137" s="28"/>
      <c r="H137" s="27"/>
      <c r="I137" s="27"/>
      <c r="J137" s="27"/>
      <c r="K137" s="27"/>
      <c r="L137" s="28"/>
      <c r="M137" s="28"/>
      <c r="N137" s="27"/>
      <c r="O137" s="27"/>
      <c r="P137" s="28"/>
      <c r="Q137" s="27"/>
      <c r="R137" s="27"/>
      <c r="S137" s="72"/>
      <c r="T137" s="27"/>
    </row>
    <row r="138" spans="1:20" ht="15" customHeight="1" x14ac:dyDescent="0.25">
      <c r="A138" s="27"/>
      <c r="B138" s="27"/>
      <c r="C138" s="27"/>
      <c r="D138" s="27"/>
      <c r="E138" s="27"/>
      <c r="F138" s="28"/>
      <c r="G138" s="28"/>
      <c r="H138" s="27"/>
      <c r="I138" s="27"/>
      <c r="J138" s="27"/>
      <c r="K138" s="27"/>
      <c r="L138" s="28"/>
      <c r="M138" s="28"/>
      <c r="N138" s="27"/>
      <c r="O138" s="27"/>
      <c r="P138" s="28"/>
      <c r="Q138" s="27"/>
      <c r="R138" s="27"/>
      <c r="S138" s="72"/>
      <c r="T138" s="27"/>
    </row>
    <row r="139" spans="1:20" ht="15" customHeight="1" x14ac:dyDescent="0.25">
      <c r="A139" s="27"/>
      <c r="B139" s="27"/>
      <c r="C139" s="27"/>
      <c r="D139" s="27"/>
      <c r="E139" s="27"/>
      <c r="F139" s="28"/>
      <c r="G139" s="28"/>
      <c r="H139" s="27"/>
      <c r="I139" s="27"/>
      <c r="J139" s="27"/>
      <c r="K139" s="27"/>
      <c r="L139" s="28"/>
      <c r="M139" s="28"/>
      <c r="N139" s="27"/>
      <c r="O139" s="27"/>
      <c r="P139" s="28"/>
      <c r="Q139" s="27"/>
      <c r="R139" s="27"/>
      <c r="S139" s="72"/>
      <c r="T139" s="27"/>
    </row>
    <row r="140" spans="1:20" ht="15" customHeight="1" x14ac:dyDescent="0.25">
      <c r="A140" s="27"/>
      <c r="B140" s="27"/>
      <c r="C140" s="27"/>
      <c r="D140" s="27"/>
      <c r="E140" s="27"/>
      <c r="F140" s="28"/>
      <c r="G140" s="28"/>
      <c r="H140" s="27"/>
      <c r="I140" s="27"/>
      <c r="J140" s="27"/>
      <c r="K140" s="27"/>
      <c r="L140" s="28"/>
      <c r="M140" s="28"/>
      <c r="N140" s="27"/>
      <c r="O140" s="27"/>
      <c r="P140" s="28"/>
      <c r="Q140" s="27"/>
      <c r="R140" s="27"/>
      <c r="S140" s="72"/>
      <c r="T140" s="27"/>
    </row>
    <row r="141" spans="1:20" ht="15" customHeight="1" x14ac:dyDescent="0.25">
      <c r="A141" s="27"/>
      <c r="B141" s="27"/>
      <c r="C141" s="27"/>
      <c r="D141" s="27"/>
      <c r="E141" s="27"/>
      <c r="F141" s="28"/>
      <c r="G141" s="28"/>
      <c r="H141" s="27"/>
      <c r="I141" s="27"/>
      <c r="J141" s="27"/>
      <c r="K141" s="27"/>
      <c r="L141" s="28"/>
      <c r="M141" s="28"/>
      <c r="N141" s="27"/>
      <c r="O141" s="27"/>
      <c r="P141" s="28"/>
      <c r="Q141" s="27"/>
      <c r="R141" s="27"/>
      <c r="S141" s="72"/>
      <c r="T141" s="27"/>
    </row>
    <row r="142" spans="1:20" ht="15" customHeight="1" x14ac:dyDescent="0.25">
      <c r="A142" s="27"/>
      <c r="B142" s="27"/>
      <c r="C142" s="27"/>
      <c r="D142" s="27"/>
      <c r="E142" s="27"/>
      <c r="F142" s="28"/>
      <c r="G142" s="28"/>
      <c r="H142" s="27"/>
      <c r="I142" s="27"/>
      <c r="J142" s="27"/>
      <c r="K142" s="27"/>
      <c r="L142" s="28"/>
      <c r="M142" s="28"/>
      <c r="N142" s="27"/>
      <c r="O142" s="27"/>
      <c r="P142" s="28"/>
      <c r="Q142" s="27"/>
      <c r="R142" s="27"/>
      <c r="S142" s="72"/>
      <c r="T142" s="27"/>
    </row>
    <row r="143" spans="1:20" ht="15" customHeight="1" x14ac:dyDescent="0.25">
      <c r="A143" s="27"/>
      <c r="B143" s="27"/>
      <c r="C143" s="27"/>
      <c r="D143" s="27"/>
      <c r="E143" s="27"/>
      <c r="F143" s="28"/>
      <c r="G143" s="28"/>
      <c r="H143" s="27"/>
      <c r="I143" s="27"/>
      <c r="J143" s="27"/>
      <c r="K143" s="27"/>
      <c r="L143" s="28"/>
      <c r="M143" s="28"/>
      <c r="N143" s="27"/>
      <c r="O143" s="27"/>
      <c r="P143" s="28"/>
      <c r="Q143" s="27"/>
      <c r="R143" s="27"/>
      <c r="S143" s="72"/>
      <c r="T143" s="27"/>
    </row>
    <row r="144" spans="1:20" ht="15" customHeight="1" x14ac:dyDescent="0.25">
      <c r="A144" s="27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8"/>
      <c r="M144" s="28"/>
      <c r="N144" s="27"/>
      <c r="O144" s="27"/>
      <c r="P144" s="28"/>
      <c r="Q144" s="27"/>
      <c r="R144" s="27"/>
      <c r="S144" s="72"/>
      <c r="T144" s="27"/>
    </row>
    <row r="145" spans="1:20" ht="15" customHeight="1" x14ac:dyDescent="0.25">
      <c r="A145" s="27"/>
      <c r="B145" s="27"/>
      <c r="C145" s="27"/>
      <c r="D145" s="27"/>
      <c r="E145" s="27"/>
      <c r="F145" s="28"/>
      <c r="G145" s="28"/>
      <c r="H145" s="27"/>
      <c r="I145" s="27"/>
      <c r="J145" s="27"/>
      <c r="K145" s="27"/>
      <c r="L145" s="28"/>
      <c r="M145" s="28"/>
      <c r="N145" s="27"/>
      <c r="O145" s="27"/>
      <c r="P145" s="28"/>
      <c r="Q145" s="27"/>
      <c r="R145" s="27"/>
      <c r="S145" s="72"/>
      <c r="T145" s="27"/>
    </row>
    <row r="146" spans="1:20" ht="15" customHeight="1" x14ac:dyDescent="0.25">
      <c r="A146" s="27"/>
      <c r="B146" s="27"/>
      <c r="C146" s="27"/>
      <c r="D146" s="27"/>
      <c r="E146" s="27"/>
      <c r="F146" s="28"/>
      <c r="G146" s="28"/>
      <c r="H146" s="27"/>
      <c r="I146" s="27"/>
      <c r="J146" s="27"/>
      <c r="K146" s="27"/>
      <c r="L146" s="28"/>
      <c r="M146" s="28"/>
      <c r="N146" s="27"/>
      <c r="O146" s="27"/>
      <c r="P146" s="28"/>
      <c r="Q146" s="27"/>
      <c r="R146" s="27"/>
      <c r="S146" s="72"/>
      <c r="T146" s="27"/>
    </row>
    <row r="147" spans="1:20" ht="15" customHeight="1" x14ac:dyDescent="0.25">
      <c r="A147" s="27"/>
      <c r="B147" s="27"/>
      <c r="C147" s="27"/>
      <c r="D147" s="27"/>
      <c r="E147" s="27"/>
      <c r="F147" s="28"/>
      <c r="G147" s="28"/>
      <c r="H147" s="27"/>
      <c r="I147" s="27"/>
      <c r="J147" s="27"/>
      <c r="K147" s="27"/>
      <c r="L147" s="28"/>
      <c r="M147" s="28"/>
      <c r="N147" s="27"/>
      <c r="O147" s="27"/>
      <c r="P147" s="28"/>
      <c r="Q147" s="27"/>
      <c r="R147" s="27"/>
      <c r="S147" s="72"/>
      <c r="T147" s="27"/>
    </row>
    <row r="148" spans="1:20" ht="15" customHeight="1" x14ac:dyDescent="0.25">
      <c r="A148" s="27"/>
      <c r="B148" s="27"/>
      <c r="C148" s="27"/>
      <c r="D148" s="27"/>
      <c r="E148" s="27"/>
      <c r="F148" s="28"/>
      <c r="G148" s="28"/>
      <c r="H148" s="27"/>
      <c r="I148" s="27"/>
      <c r="J148" s="27"/>
      <c r="K148" s="27"/>
      <c r="L148" s="28"/>
      <c r="M148" s="28"/>
      <c r="N148" s="27"/>
      <c r="O148" s="27"/>
      <c r="P148" s="28"/>
      <c r="Q148" s="27"/>
      <c r="R148" s="27"/>
      <c r="S148" s="72"/>
      <c r="T148" s="27"/>
    </row>
    <row r="149" spans="1:20" ht="15" customHeight="1" x14ac:dyDescent="0.25">
      <c r="A149" s="27"/>
      <c r="B149" s="27"/>
      <c r="C149" s="27"/>
      <c r="D149" s="27"/>
      <c r="E149" s="27"/>
      <c r="F149" s="28"/>
      <c r="G149" s="28"/>
      <c r="H149" s="27"/>
      <c r="I149" s="27"/>
      <c r="J149" s="27"/>
      <c r="K149" s="27"/>
      <c r="L149" s="28"/>
      <c r="M149" s="28"/>
      <c r="N149" s="27"/>
      <c r="O149" s="27"/>
      <c r="P149" s="28"/>
      <c r="Q149" s="27"/>
      <c r="R149" s="27"/>
      <c r="S149" s="72"/>
      <c r="T149" s="27"/>
    </row>
    <row r="150" spans="1:20" ht="15" customHeight="1" x14ac:dyDescent="0.25">
      <c r="A150" s="27"/>
      <c r="B150" s="27"/>
      <c r="C150" s="27"/>
      <c r="D150" s="27"/>
      <c r="E150" s="27"/>
      <c r="F150" s="28"/>
      <c r="G150" s="28"/>
      <c r="H150" s="27"/>
      <c r="I150" s="27"/>
      <c r="J150" s="27"/>
      <c r="K150" s="27"/>
      <c r="L150" s="28"/>
      <c r="M150" s="28"/>
      <c r="N150" s="27"/>
      <c r="O150" s="27"/>
      <c r="P150" s="28"/>
      <c r="Q150" s="27"/>
      <c r="R150" s="27"/>
      <c r="S150" s="72"/>
      <c r="T150" s="27"/>
    </row>
    <row r="151" spans="1:20" ht="15" customHeight="1" x14ac:dyDescent="0.25">
      <c r="A151" s="27"/>
      <c r="B151" s="27"/>
      <c r="C151" s="27"/>
      <c r="D151" s="27"/>
      <c r="E151" s="27"/>
      <c r="F151" s="28"/>
      <c r="G151" s="28"/>
      <c r="H151" s="27"/>
      <c r="I151" s="27"/>
      <c r="J151" s="27"/>
      <c r="K151" s="27"/>
      <c r="L151" s="28"/>
      <c r="M151" s="28"/>
      <c r="N151" s="27"/>
      <c r="O151" s="27"/>
      <c r="P151" s="28"/>
      <c r="Q151" s="27"/>
      <c r="R151" s="27"/>
      <c r="S151" s="72"/>
      <c r="T151" s="27"/>
    </row>
  </sheetData>
  <mergeCells count="4">
    <mergeCell ref="V1:BJ1"/>
    <mergeCell ref="V51:W51"/>
    <mergeCell ref="Y51:Z51"/>
    <mergeCell ref="A1:T1"/>
  </mergeCells>
  <pageMargins left="0.7" right="0.7" top="0.75" bottom="0.75" header="0.3" footer="0.3"/>
  <pageSetup orientation="portrait" r:id="rId9"/>
  <tableParts count="3"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500-000000000000}">
          <x14:formula1>
            <xm:f>'Dropdown Choices'!$E$2:$E$7</xm:f>
          </x14:formula1>
          <xm:sqref>J3:J150</xm:sqref>
        </x14:dataValidation>
        <x14:dataValidation type="list" allowBlank="1" showInputMessage="1" showErrorMessage="1" xr:uid="{00000000-0002-0000-0500-000001000000}">
          <x14:formula1>
            <xm:f>'Dropdown Choices'!$D$2:$D$12</xm:f>
          </x14:formula1>
          <xm:sqref>K3:K150</xm:sqref>
        </x14:dataValidation>
        <x14:dataValidation type="list" allowBlank="1" showInputMessage="1" showErrorMessage="1" xr:uid="{00000000-0002-0000-0500-000002000000}">
          <x14:formula1>
            <xm:f>'Dropdown Choices'!$H$2:$H$6</xm:f>
          </x14:formula1>
          <xm:sqref>O3:O152</xm:sqref>
        </x14:dataValidation>
        <x14:dataValidation type="list" allowBlank="1" showInputMessage="1" showErrorMessage="1" xr:uid="{00000000-0002-0000-0500-000003000000}">
          <x14:formula1>
            <xm:f>'Dropdown Choices'!$I$2:$I$5</xm:f>
          </x14:formula1>
          <xm:sqref>Q3:Q152</xm:sqref>
        </x14:dataValidation>
        <x14:dataValidation type="list" allowBlank="1" showInputMessage="1" showErrorMessage="1" xr:uid="{00000000-0002-0000-0500-000004000000}">
          <x14:formula1>
            <xm:f>'Dropdown Choices'!$J$2:$J$6</xm:f>
          </x14:formula1>
          <xm:sqref>R3:R151</xm:sqref>
        </x14:dataValidation>
        <x14:dataValidation type="list" allowBlank="1" showInputMessage="1" showErrorMessage="1" xr:uid="{00000000-0002-0000-0500-000005000000}">
          <x14:formula1>
            <xm:f>'Dropdown Choices'!$K$2:$K$5</xm:f>
          </x14:formula1>
          <xm:sqref>S3:S151</xm:sqref>
        </x14:dataValidation>
        <x14:dataValidation type="list" allowBlank="1" showInputMessage="1" showErrorMessage="1" xr:uid="{00000000-0002-0000-0500-000006000000}">
          <x14:formula1>
            <xm:f>'Dropdown Choices'!$G$2:$G$29</xm:f>
          </x14:formula1>
          <xm:sqref>N3:N151</xm:sqref>
        </x14:dataValidation>
        <x14:dataValidation type="list" allowBlank="1" showInputMessage="1" showErrorMessage="1" xr:uid="{00000000-0002-0000-0500-000007000000}">
          <x14:formula1>
            <xm:f>'Dropdown Choices'!$B$2:$B$57</xm:f>
          </x14:formula1>
          <xm:sqref>D3:D150</xm:sqref>
        </x14:dataValidation>
        <x14:dataValidation type="list" allowBlank="1" showInputMessage="1" showErrorMessage="1" xr:uid="{00000000-0002-0000-0500-000008000000}">
          <x14:formula1>
            <xm:f>'Dropdown Choices'!$A$2:$A$20</xm:f>
          </x14:formula1>
          <xm:sqref>C3:C150</xm:sqref>
        </x14:dataValidation>
        <x14:dataValidation type="list" allowBlank="1" showInputMessage="1" showErrorMessage="1" xr:uid="{00000000-0002-0000-0500-000009000000}">
          <x14:formula1>
            <xm:f>'Dropdown Choices'!$F$2:$F$4</xm:f>
          </x14:formula1>
          <xm:sqref>E3:E151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BK151"/>
  <sheetViews>
    <sheetView zoomScale="80" zoomScaleNormal="80" workbookViewId="0">
      <pane xSplit="1" topLeftCell="B1" activePane="topRight" state="frozen"/>
      <selection pane="topRight" activeCell="Y53" sqref="Y53"/>
    </sheetView>
  </sheetViews>
  <sheetFormatPr defaultColWidth="20.140625" defaultRowHeight="15" customHeight="1" x14ac:dyDescent="0.25"/>
  <cols>
    <col min="1" max="1" width="16.7109375" style="41" customWidth="1"/>
    <col min="2" max="2" width="8.42578125" style="41" bestFit="1" customWidth="1"/>
    <col min="3" max="3" width="38" style="41" bestFit="1" customWidth="1"/>
    <col min="4" max="5" width="24.28515625" style="41" customWidth="1"/>
    <col min="6" max="6" width="12" style="42" bestFit="1" customWidth="1"/>
    <col min="7" max="7" width="11.85546875" style="42" bestFit="1" customWidth="1"/>
    <col min="8" max="8" width="10.85546875" style="41" customWidth="1"/>
    <col min="9" max="9" width="12.28515625" style="41" bestFit="1" customWidth="1"/>
    <col min="10" max="10" width="12.28515625" style="41" customWidth="1"/>
    <col min="11" max="11" width="41.5703125" style="41" customWidth="1"/>
    <col min="12" max="12" width="12.7109375" style="42" customWidth="1"/>
    <col min="13" max="13" width="13" style="42" bestFit="1" customWidth="1"/>
    <col min="14" max="14" width="27" style="41" bestFit="1" customWidth="1"/>
    <col min="15" max="15" width="27" style="41" customWidth="1"/>
    <col min="16" max="16" width="13.42578125" style="42" bestFit="1" customWidth="1"/>
    <col min="17" max="17" width="15.140625" style="41" customWidth="1"/>
    <col min="18" max="18" width="33.28515625" style="41" bestFit="1" customWidth="1"/>
    <col min="19" max="19" width="23.28515625" style="76" customWidth="1"/>
    <col min="20" max="20" width="26.140625" style="78" customWidth="1"/>
    <col min="21" max="21" width="1.7109375" style="1" customWidth="1"/>
    <col min="22" max="22" width="43.85546875" style="1" bestFit="1" customWidth="1"/>
    <col min="23" max="23" width="16.140625" style="1" customWidth="1"/>
    <col min="24" max="24" width="1.7109375" style="1" customWidth="1"/>
    <col min="25" max="25" width="41.42578125" style="1" customWidth="1"/>
    <col min="26" max="26" width="15.7109375" style="1" customWidth="1"/>
    <col min="27" max="27" width="1.85546875" style="1" customWidth="1"/>
    <col min="28" max="28" width="25.7109375" style="1" customWidth="1"/>
    <col min="29" max="29" width="13.7109375" style="5" customWidth="1"/>
    <col min="30" max="44" width="13.7109375" style="1" customWidth="1"/>
    <col min="45" max="45" width="1.7109375" style="1" customWidth="1"/>
    <col min="46" max="46" width="43.7109375" style="1" customWidth="1"/>
    <col min="47" max="47" width="15.7109375" style="1" customWidth="1"/>
    <col min="48" max="48" width="1.7109375" style="1" customWidth="1"/>
    <col min="49" max="50" width="22.42578125" style="1" customWidth="1"/>
    <col min="51" max="51" width="1.7109375" style="1" customWidth="1"/>
    <col min="52" max="52" width="18.85546875" style="1" customWidth="1"/>
    <col min="53" max="53" width="15.7109375" style="1" customWidth="1"/>
    <col min="54" max="54" width="1.7109375" style="1" customWidth="1"/>
    <col min="55" max="55" width="30.28515625" style="1" customWidth="1"/>
    <col min="56" max="56" width="11.85546875" style="1" customWidth="1"/>
    <col min="57" max="57" width="1.7109375" style="1" customWidth="1"/>
    <col min="58" max="58" width="33.28515625" style="1" bestFit="1" customWidth="1"/>
    <col min="59" max="63" width="22.28515625" style="1" customWidth="1"/>
    <col min="64" max="16384" width="20.140625" style="1"/>
  </cols>
  <sheetData>
    <row r="1" spans="1:63" ht="30" customHeight="1" x14ac:dyDescent="0.25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V1" s="92" t="s">
        <v>22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3" ht="30" x14ac:dyDescent="0.25">
      <c r="A2" s="39" t="s">
        <v>71</v>
      </c>
      <c r="B2" s="39" t="s">
        <v>1</v>
      </c>
      <c r="C2" s="39" t="s">
        <v>14</v>
      </c>
      <c r="D2" s="39" t="s">
        <v>2</v>
      </c>
      <c r="E2" s="39" t="s">
        <v>148</v>
      </c>
      <c r="F2" s="40" t="s">
        <v>3</v>
      </c>
      <c r="G2" s="40" t="s">
        <v>4</v>
      </c>
      <c r="H2" s="39" t="s">
        <v>5</v>
      </c>
      <c r="I2" s="39" t="s">
        <v>9</v>
      </c>
      <c r="J2" s="39" t="s">
        <v>182</v>
      </c>
      <c r="K2" s="39" t="s">
        <v>183</v>
      </c>
      <c r="L2" s="40" t="s">
        <v>188</v>
      </c>
      <c r="M2" s="40" t="s">
        <v>29</v>
      </c>
      <c r="N2" s="39" t="s">
        <v>6</v>
      </c>
      <c r="O2" s="39" t="s">
        <v>190</v>
      </c>
      <c r="P2" s="40" t="s">
        <v>189</v>
      </c>
      <c r="Q2" s="39" t="s">
        <v>168</v>
      </c>
      <c r="R2" s="39" t="s">
        <v>170</v>
      </c>
      <c r="S2" s="71" t="s">
        <v>194</v>
      </c>
      <c r="T2" s="77" t="s">
        <v>292</v>
      </c>
      <c r="V2" s="2" t="s">
        <v>0</v>
      </c>
      <c r="W2" s="9" t="s">
        <v>191</v>
      </c>
      <c r="X2"/>
      <c r="Y2" s="8" t="s">
        <v>14</v>
      </c>
      <c r="Z2" s="9" t="s">
        <v>19</v>
      </c>
      <c r="AB2" s="53" t="s">
        <v>21</v>
      </c>
      <c r="AC2" s="6" t="s">
        <v>17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6" t="s">
        <v>184</v>
      </c>
      <c r="AU2" s="7" t="s">
        <v>19</v>
      </c>
      <c r="AV2"/>
      <c r="AW2" s="6" t="s">
        <v>2</v>
      </c>
      <c r="AX2" s="7" t="s">
        <v>20</v>
      </c>
      <c r="AZ2" s="8" t="s">
        <v>168</v>
      </c>
      <c r="BA2" s="7" t="s">
        <v>19</v>
      </c>
      <c r="BB2"/>
      <c r="BC2" s="2" t="s">
        <v>192</v>
      </c>
      <c r="BD2" t="s">
        <v>19</v>
      </c>
      <c r="BE2"/>
      <c r="BF2" s="2" t="s">
        <v>19</v>
      </c>
      <c r="BG2" s="6" t="s">
        <v>10</v>
      </c>
      <c r="BH2"/>
      <c r="BI2"/>
      <c r="BJ2"/>
      <c r="BK2"/>
    </row>
    <row r="3" spans="1:63" ht="15" customHeight="1" x14ac:dyDescent="0.25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8"/>
      <c r="M3" s="28"/>
      <c r="N3" s="27"/>
      <c r="O3" s="27"/>
      <c r="P3" s="28"/>
      <c r="Q3" s="27"/>
      <c r="R3" s="27"/>
      <c r="S3" s="72"/>
      <c r="T3" s="79"/>
      <c r="V3" s="3" t="s">
        <v>199</v>
      </c>
      <c r="W3" s="4">
        <v>0</v>
      </c>
      <c r="X3"/>
      <c r="Y3" s="3" t="s">
        <v>199</v>
      </c>
      <c r="Z3" s="4">
        <v>0</v>
      </c>
      <c r="AB3" s="6" t="s">
        <v>2</v>
      </c>
      <c r="AC3" s="7" t="s">
        <v>199</v>
      </c>
      <c r="AD3" s="7" t="s">
        <v>16</v>
      </c>
      <c r="AE3"/>
      <c r="AF3"/>
      <c r="AG3"/>
      <c r="AH3"/>
      <c r="AI3"/>
      <c r="AJ3" s="7"/>
      <c r="AK3" s="7"/>
      <c r="AL3" s="7"/>
      <c r="AM3" s="7"/>
      <c r="AN3" s="7"/>
      <c r="AO3" s="7"/>
      <c r="AP3" s="7"/>
      <c r="AQ3" s="7"/>
      <c r="AR3" s="7"/>
      <c r="AT3" s="3" t="s">
        <v>199</v>
      </c>
      <c r="AU3" s="4"/>
      <c r="AV3"/>
      <c r="AW3" s="3" t="s">
        <v>199</v>
      </c>
      <c r="AX3" s="4"/>
      <c r="AZ3" s="3" t="s">
        <v>199</v>
      </c>
      <c r="BA3" s="4"/>
      <c r="BB3"/>
      <c r="BC3" s="3" t="s">
        <v>199</v>
      </c>
      <c r="BD3" s="4">
        <v>0</v>
      </c>
      <c r="BE3"/>
      <c r="BF3" s="6" t="s">
        <v>170</v>
      </c>
      <c r="BG3" t="s">
        <v>199</v>
      </c>
      <c r="BH3" s="7" t="s">
        <v>16</v>
      </c>
      <c r="BI3"/>
      <c r="BJ3"/>
      <c r="BK3"/>
    </row>
    <row r="4" spans="1:63" ht="15" customHeight="1" x14ac:dyDescent="0.25">
      <c r="A4" s="27"/>
      <c r="B4" s="27"/>
      <c r="C4" s="27"/>
      <c r="D4" s="27"/>
      <c r="E4" s="27"/>
      <c r="F4" s="28"/>
      <c r="G4" s="28"/>
      <c r="H4" s="27"/>
      <c r="I4" s="27"/>
      <c r="J4" s="27"/>
      <c r="K4" s="27"/>
      <c r="L4" s="28"/>
      <c r="M4" s="28"/>
      <c r="N4" s="27"/>
      <c r="O4" s="27"/>
      <c r="P4" s="28"/>
      <c r="Q4" s="27"/>
      <c r="R4" s="27"/>
      <c r="S4" s="72"/>
      <c r="T4" s="27"/>
      <c r="V4" s="3" t="s">
        <v>16</v>
      </c>
      <c r="W4" s="4">
        <v>0</v>
      </c>
      <c r="X4"/>
      <c r="Y4" s="3" t="s">
        <v>16</v>
      </c>
      <c r="Z4" s="4">
        <v>0</v>
      </c>
      <c r="AB4" s="3" t="s">
        <v>199</v>
      </c>
      <c r="AC4" s="4"/>
      <c r="AD4" s="4"/>
      <c r="AE4"/>
      <c r="AF4"/>
      <c r="AG4"/>
      <c r="AH4"/>
      <c r="AI4"/>
      <c r="AJ4" s="4"/>
      <c r="AK4" s="4"/>
      <c r="AL4" s="4"/>
      <c r="AM4" s="4"/>
      <c r="AN4" s="4"/>
      <c r="AO4" s="4"/>
      <c r="AP4" s="4"/>
      <c r="AQ4" s="4"/>
      <c r="AR4" s="4"/>
      <c r="AT4" s="3" t="s">
        <v>16</v>
      </c>
      <c r="AU4" s="4"/>
      <c r="AV4"/>
      <c r="AW4" s="3" t="s">
        <v>16</v>
      </c>
      <c r="AX4" s="4"/>
      <c r="AZ4" s="3" t="s">
        <v>16</v>
      </c>
      <c r="BA4" s="4"/>
      <c r="BB4"/>
      <c r="BC4" s="3" t="s">
        <v>16</v>
      </c>
      <c r="BD4" s="4">
        <v>0</v>
      </c>
      <c r="BE4"/>
      <c r="BF4" s="3" t="s">
        <v>199</v>
      </c>
      <c r="BG4" s="4"/>
      <c r="BH4" s="4"/>
      <c r="BI4"/>
      <c r="BJ4"/>
      <c r="BK4"/>
    </row>
    <row r="5" spans="1:63" ht="15" customHeight="1" x14ac:dyDescent="0.25">
      <c r="A5" s="27"/>
      <c r="B5" s="27"/>
      <c r="C5" s="27"/>
      <c r="D5" s="27"/>
      <c r="E5" s="27"/>
      <c r="F5" s="28"/>
      <c r="G5" s="28"/>
      <c r="H5" s="27"/>
      <c r="I5" s="27"/>
      <c r="J5" s="27"/>
      <c r="K5" s="27"/>
      <c r="L5" s="28"/>
      <c r="M5" s="28"/>
      <c r="N5" s="27"/>
      <c r="O5" s="27"/>
      <c r="P5" s="28"/>
      <c r="Q5" s="27"/>
      <c r="R5" s="27"/>
      <c r="S5" s="72"/>
      <c r="T5" s="27"/>
      <c r="V5"/>
      <c r="W5"/>
      <c r="X5"/>
      <c r="Y5"/>
      <c r="Z5"/>
      <c r="AB5" s="3" t="s">
        <v>16</v>
      </c>
      <c r="AC5" s="4"/>
      <c r="AD5" s="4"/>
      <c r="AE5"/>
      <c r="AF5"/>
      <c r="AG5"/>
      <c r="AH5"/>
      <c r="AI5"/>
      <c r="AJ5" s="4"/>
      <c r="AK5" s="4"/>
      <c r="AL5" s="4"/>
      <c r="AM5" s="4"/>
      <c r="AN5" s="4"/>
      <c r="AO5" s="4"/>
      <c r="AP5" s="4"/>
      <c r="AQ5" s="4"/>
      <c r="AR5" s="4"/>
      <c r="AT5"/>
      <c r="AU5"/>
      <c r="AV5"/>
      <c r="AW5"/>
      <c r="AX5"/>
      <c r="AZ5"/>
      <c r="BA5"/>
      <c r="BB5"/>
      <c r="BC5"/>
      <c r="BD5"/>
      <c r="BE5"/>
      <c r="BF5" s="43" t="s">
        <v>16</v>
      </c>
      <c r="BG5" s="44"/>
      <c r="BH5" s="44"/>
      <c r="BI5"/>
      <c r="BJ5"/>
      <c r="BK5"/>
    </row>
    <row r="6" spans="1:63" ht="15" customHeight="1" x14ac:dyDescent="0.25">
      <c r="A6" s="27"/>
      <c r="B6" s="27"/>
      <c r="C6" s="27"/>
      <c r="D6" s="27"/>
      <c r="E6" s="27"/>
      <c r="F6" s="28"/>
      <c r="G6" s="28"/>
      <c r="H6" s="27"/>
      <c r="I6" s="27"/>
      <c r="J6" s="27"/>
      <c r="K6" s="27"/>
      <c r="L6" s="28"/>
      <c r="M6" s="28"/>
      <c r="N6" s="27"/>
      <c r="O6" s="27"/>
      <c r="P6" s="28"/>
      <c r="Q6" s="27"/>
      <c r="R6" s="27"/>
      <c r="S6" s="72"/>
      <c r="T6" s="27"/>
      <c r="V6"/>
      <c r="W6"/>
      <c r="X6"/>
      <c r="Y6"/>
      <c r="Z6"/>
      <c r="AB6"/>
      <c r="AC6"/>
      <c r="AD6"/>
      <c r="AE6"/>
      <c r="AF6"/>
      <c r="AG6"/>
      <c r="AH6"/>
      <c r="AI6"/>
      <c r="AJ6" s="4"/>
      <c r="AK6" s="4"/>
      <c r="AL6" s="4"/>
      <c r="AM6" s="4"/>
      <c r="AN6" s="4"/>
      <c r="AO6" s="4"/>
      <c r="AP6" s="4"/>
      <c r="AQ6" s="4"/>
      <c r="AR6" s="4"/>
      <c r="AT6"/>
      <c r="AU6"/>
      <c r="AV6"/>
      <c r="AW6"/>
      <c r="AX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 x14ac:dyDescent="0.25">
      <c r="A7" s="27"/>
      <c r="B7" s="27"/>
      <c r="C7" s="27"/>
      <c r="D7" s="27"/>
      <c r="E7" s="27"/>
      <c r="F7" s="28"/>
      <c r="G7" s="28"/>
      <c r="H7" s="29"/>
      <c r="I7" s="27"/>
      <c r="J7" s="27"/>
      <c r="K7" s="27"/>
      <c r="L7" s="28"/>
      <c r="M7" s="28"/>
      <c r="N7" s="27"/>
      <c r="O7" s="27"/>
      <c r="P7" s="28"/>
      <c r="Q7" s="27"/>
      <c r="R7" s="27"/>
      <c r="S7" s="72"/>
      <c r="T7" s="27"/>
      <c r="V7"/>
      <c r="W7"/>
      <c r="X7"/>
      <c r="Y7"/>
      <c r="Z7"/>
      <c r="AB7"/>
      <c r="AC7"/>
      <c r="AD7"/>
      <c r="AE7"/>
      <c r="AF7"/>
      <c r="AG7"/>
      <c r="AH7"/>
      <c r="AI7"/>
      <c r="AJ7" s="4"/>
      <c r="AK7" s="4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 x14ac:dyDescent="0.25">
      <c r="A8" s="27"/>
      <c r="B8" s="27"/>
      <c r="C8" s="27"/>
      <c r="D8" s="27"/>
      <c r="E8" s="27"/>
      <c r="F8" s="28"/>
      <c r="G8" s="28"/>
      <c r="H8" s="29"/>
      <c r="I8" s="27"/>
      <c r="J8" s="27"/>
      <c r="K8" s="27"/>
      <c r="L8" s="28"/>
      <c r="M8" s="28"/>
      <c r="N8" s="27"/>
      <c r="O8" s="27"/>
      <c r="P8" s="28"/>
      <c r="Q8" s="27"/>
      <c r="R8" s="27"/>
      <c r="S8" s="72"/>
      <c r="T8" s="27"/>
      <c r="V8"/>
      <c r="W8"/>
      <c r="X8"/>
      <c r="Y8"/>
      <c r="Z8"/>
      <c r="AB8"/>
      <c r="AC8"/>
      <c r="AD8"/>
      <c r="AE8"/>
      <c r="AF8"/>
      <c r="AG8"/>
      <c r="AH8"/>
      <c r="AI8"/>
      <c r="AJ8" s="4"/>
      <c r="AK8" s="4"/>
      <c r="AL8" s="4"/>
      <c r="AM8" s="4"/>
      <c r="AN8" s="4"/>
      <c r="AO8" s="4"/>
      <c r="AP8" s="4"/>
      <c r="AQ8" s="4"/>
      <c r="AR8" s="4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x14ac:dyDescent="0.25">
      <c r="A9" s="27"/>
      <c r="B9" s="27"/>
      <c r="C9" s="27"/>
      <c r="D9" s="27"/>
      <c r="E9" s="27"/>
      <c r="F9" s="28"/>
      <c r="G9" s="28"/>
      <c r="H9" s="29"/>
      <c r="I9" s="27"/>
      <c r="J9" s="27"/>
      <c r="K9" s="27"/>
      <c r="L9" s="28"/>
      <c r="M9" s="28"/>
      <c r="N9" s="27"/>
      <c r="O9" s="27"/>
      <c r="P9" s="28"/>
      <c r="Q9" s="27"/>
      <c r="R9" s="27"/>
      <c r="S9" s="72"/>
      <c r="T9" s="27"/>
      <c r="V9"/>
      <c r="W9"/>
      <c r="X9" s="45"/>
      <c r="Y9"/>
      <c r="Z9"/>
      <c r="AB9"/>
      <c r="AC9"/>
      <c r="AD9"/>
      <c r="AE9"/>
      <c r="AF9"/>
      <c r="AG9"/>
      <c r="AH9"/>
      <c r="AI9" s="45"/>
      <c r="AJ9" s="44"/>
      <c r="AK9" s="44"/>
      <c r="AL9" s="44"/>
      <c r="AM9" s="44"/>
      <c r="AN9" s="44"/>
      <c r="AO9" s="44"/>
      <c r="AP9" s="44"/>
      <c r="AQ9" s="44"/>
      <c r="AR9" s="44"/>
      <c r="AT9" s="45"/>
      <c r="AU9" s="45"/>
      <c r="AV9" s="45"/>
      <c r="AW9"/>
      <c r="AX9"/>
      <c r="AZ9" s="45"/>
      <c r="BA9" s="45"/>
      <c r="BB9" s="45"/>
      <c r="BC9" s="45"/>
      <c r="BD9" s="45"/>
      <c r="BE9" s="45"/>
      <c r="BF9"/>
      <c r="BG9"/>
      <c r="BH9"/>
      <c r="BI9"/>
      <c r="BJ9" s="45"/>
    </row>
    <row r="10" spans="1:63" ht="15" customHeight="1" x14ac:dyDescent="0.25">
      <c r="A10" s="27"/>
      <c r="B10" s="27"/>
      <c r="C10" s="27"/>
      <c r="D10" s="27"/>
      <c r="E10" s="27"/>
      <c r="F10" s="28"/>
      <c r="G10" s="28"/>
      <c r="H10" s="29"/>
      <c r="I10" s="27"/>
      <c r="J10" s="27"/>
      <c r="K10" s="27"/>
      <c r="L10" s="28"/>
      <c r="M10" s="28"/>
      <c r="N10" s="27"/>
      <c r="O10" s="27"/>
      <c r="P10" s="28"/>
      <c r="Q10" s="27"/>
      <c r="R10" s="27"/>
      <c r="S10" s="72"/>
      <c r="T10" s="2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4"/>
      <c r="AK10" s="4"/>
      <c r="AL10" s="4"/>
      <c r="AM10" s="4"/>
      <c r="AN10" s="4"/>
      <c r="AO10" s="4"/>
      <c r="AP10" s="4"/>
      <c r="AQ10" s="4"/>
      <c r="AR10" s="4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25">
      <c r="A11" s="27"/>
      <c r="B11" s="27"/>
      <c r="C11" s="27"/>
      <c r="D11" s="27"/>
      <c r="E11" s="27"/>
      <c r="F11" s="28"/>
      <c r="G11" s="28"/>
      <c r="H11" s="29"/>
      <c r="I11" s="27"/>
      <c r="J11" s="27"/>
      <c r="K11" s="27"/>
      <c r="L11" s="28"/>
      <c r="M11" s="28"/>
      <c r="N11" s="27"/>
      <c r="O11" s="27"/>
      <c r="P11" s="28"/>
      <c r="Q11" s="27"/>
      <c r="R11" s="27"/>
      <c r="S11" s="72"/>
      <c r="T11" s="2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4"/>
      <c r="AK11" s="4"/>
      <c r="AL11" s="4"/>
      <c r="AM11" s="4"/>
      <c r="AN11" s="4"/>
      <c r="AO11" s="4"/>
      <c r="AP11" s="4"/>
      <c r="AQ11" s="4"/>
      <c r="AR11" s="4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25">
      <c r="A12" s="27"/>
      <c r="B12" s="27"/>
      <c r="C12" s="27"/>
      <c r="D12" s="27"/>
      <c r="E12" s="27"/>
      <c r="F12" s="28"/>
      <c r="G12" s="28"/>
      <c r="H12" s="29"/>
      <c r="I12" s="27"/>
      <c r="J12" s="27"/>
      <c r="K12" s="27"/>
      <c r="L12" s="28"/>
      <c r="M12" s="28"/>
      <c r="N12" s="27"/>
      <c r="O12" s="27"/>
      <c r="P12" s="28"/>
      <c r="Q12" s="27"/>
      <c r="R12" s="27"/>
      <c r="S12" s="72"/>
      <c r="T12" s="27"/>
      <c r="V12"/>
      <c r="W12"/>
      <c r="X12"/>
      <c r="Z12"/>
      <c r="AA12"/>
      <c r="AB12"/>
      <c r="AC12"/>
      <c r="AD12"/>
      <c r="AE12"/>
      <c r="AF12"/>
      <c r="AG12"/>
      <c r="AH12"/>
      <c r="AI12"/>
      <c r="AJ12" s="4"/>
      <c r="AK12" s="4"/>
      <c r="AL12" s="4"/>
      <c r="AM12" s="4"/>
      <c r="AN12" s="4"/>
      <c r="AO12" s="4"/>
      <c r="AP12" s="4"/>
      <c r="AQ12" s="4"/>
      <c r="AR12" s="4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25">
      <c r="A13" s="27"/>
      <c r="B13" s="27"/>
      <c r="C13" s="27"/>
      <c r="D13" s="27"/>
      <c r="E13" s="27"/>
      <c r="F13" s="28"/>
      <c r="G13" s="28"/>
      <c r="H13" s="29"/>
      <c r="I13" s="27"/>
      <c r="J13" s="27"/>
      <c r="K13" s="27"/>
      <c r="L13" s="28"/>
      <c r="M13" s="28"/>
      <c r="N13" s="27"/>
      <c r="O13" s="27"/>
      <c r="P13" s="28"/>
      <c r="Q13" s="27"/>
      <c r="R13" s="27"/>
      <c r="S13" s="72"/>
      <c r="T13" s="30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25">
      <c r="A14" s="27"/>
      <c r="B14" s="27"/>
      <c r="C14" s="27"/>
      <c r="D14" s="27"/>
      <c r="E14" s="27"/>
      <c r="F14" s="28"/>
      <c r="G14" s="28"/>
      <c r="H14" s="29"/>
      <c r="I14" s="27"/>
      <c r="J14" s="27"/>
      <c r="K14" s="27"/>
      <c r="L14" s="28"/>
      <c r="M14" s="28"/>
      <c r="N14" s="27"/>
      <c r="O14" s="27"/>
      <c r="P14" s="28"/>
      <c r="Q14" s="27"/>
      <c r="R14" s="27"/>
      <c r="S14" s="73"/>
      <c r="T14" s="30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25">
      <c r="A15" s="27"/>
      <c r="B15" s="27"/>
      <c r="C15" s="27"/>
      <c r="D15" s="27"/>
      <c r="E15" s="27"/>
      <c r="F15" s="28"/>
      <c r="G15" s="28"/>
      <c r="H15" s="29"/>
      <c r="I15" s="27"/>
      <c r="J15" s="27"/>
      <c r="K15" s="27"/>
      <c r="L15" s="28"/>
      <c r="M15" s="28"/>
      <c r="N15" s="27"/>
      <c r="O15" s="27"/>
      <c r="P15" s="28"/>
      <c r="Q15" s="27"/>
      <c r="R15" s="27"/>
      <c r="S15" s="72"/>
      <c r="T15" s="30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25">
      <c r="A16" s="27"/>
      <c r="B16" s="27"/>
      <c r="C16" s="27"/>
      <c r="D16" s="27"/>
      <c r="E16" s="27"/>
      <c r="F16" s="28"/>
      <c r="G16" s="28"/>
      <c r="H16" s="29"/>
      <c r="I16" s="27"/>
      <c r="J16" s="27"/>
      <c r="K16" s="27"/>
      <c r="L16" s="28"/>
      <c r="M16" s="28"/>
      <c r="N16" s="27"/>
      <c r="O16" s="27"/>
      <c r="P16" s="28"/>
      <c r="Q16" s="27"/>
      <c r="R16" s="27"/>
      <c r="S16" s="72"/>
      <c r="T16" s="30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25">
      <c r="A17" s="31"/>
      <c r="B17" s="32"/>
      <c r="C17" s="32"/>
      <c r="D17" s="32"/>
      <c r="E17" s="32"/>
      <c r="F17" s="33"/>
      <c r="G17" s="33"/>
      <c r="H17" s="34"/>
      <c r="I17" s="32"/>
      <c r="J17" s="32"/>
      <c r="K17" s="32"/>
      <c r="L17" s="33"/>
      <c r="M17" s="33"/>
      <c r="N17" s="32"/>
      <c r="O17" s="32"/>
      <c r="P17" s="33"/>
      <c r="Q17" s="32"/>
      <c r="R17" s="32"/>
      <c r="S17" s="74"/>
      <c r="T17" s="30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25">
      <c r="A18" s="31"/>
      <c r="B18" s="32"/>
      <c r="C18" s="32"/>
      <c r="D18" s="32"/>
      <c r="E18" s="32"/>
      <c r="F18" s="33"/>
      <c r="G18" s="33"/>
      <c r="H18" s="34"/>
      <c r="I18" s="32"/>
      <c r="J18" s="32"/>
      <c r="K18" s="32"/>
      <c r="L18" s="33"/>
      <c r="M18" s="33"/>
      <c r="N18" s="32"/>
      <c r="O18" s="32"/>
      <c r="P18" s="33"/>
      <c r="Q18" s="32"/>
      <c r="R18" s="32"/>
      <c r="S18" s="72"/>
      <c r="T18" s="30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25">
      <c r="A19" s="27"/>
      <c r="B19" s="27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  <c r="N19" s="27"/>
      <c r="O19" s="27"/>
      <c r="P19" s="28"/>
      <c r="Q19" s="27"/>
      <c r="R19" s="27"/>
      <c r="S19" s="75"/>
      <c r="T19" s="30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25">
      <c r="A20" s="27"/>
      <c r="B20" s="27"/>
      <c r="C20" s="27"/>
      <c r="D20" s="27"/>
      <c r="E20" s="27"/>
      <c r="F20" s="28"/>
      <c r="G20" s="28"/>
      <c r="H20" s="27"/>
      <c r="I20" s="27"/>
      <c r="J20" s="27"/>
      <c r="K20" s="27"/>
      <c r="L20" s="28"/>
      <c r="M20" s="28"/>
      <c r="N20" s="27"/>
      <c r="O20" s="27"/>
      <c r="P20" s="28"/>
      <c r="Q20" s="27"/>
      <c r="R20" s="27"/>
      <c r="S20" s="75"/>
      <c r="T20" s="30"/>
      <c r="U20"/>
      <c r="BJ20"/>
    </row>
    <row r="21" spans="1:62" ht="15" customHeight="1" x14ac:dyDescent="0.25">
      <c r="A21" s="27"/>
      <c r="B21" s="27"/>
      <c r="C21" s="27"/>
      <c r="D21" s="27"/>
      <c r="E21" s="27"/>
      <c r="F21" s="28"/>
      <c r="G21" s="28"/>
      <c r="H21" s="27"/>
      <c r="I21" s="27"/>
      <c r="J21" s="27"/>
      <c r="K21" s="27"/>
      <c r="L21" s="28"/>
      <c r="M21" s="28"/>
      <c r="N21" s="27"/>
      <c r="O21" s="27"/>
      <c r="P21" s="28"/>
      <c r="Q21" s="27"/>
      <c r="R21" s="27"/>
      <c r="S21" s="75"/>
      <c r="T21" s="30"/>
      <c r="U21"/>
      <c r="BJ21"/>
    </row>
    <row r="22" spans="1:62" ht="15" customHeight="1" x14ac:dyDescent="0.25">
      <c r="A22" s="2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28"/>
      <c r="N22" s="27"/>
      <c r="O22" s="27"/>
      <c r="P22" s="28"/>
      <c r="Q22" s="27"/>
      <c r="R22" s="27"/>
      <c r="S22" s="75"/>
      <c r="T22" s="30"/>
      <c r="U22"/>
    </row>
    <row r="23" spans="1:62" ht="15" customHeight="1" x14ac:dyDescent="0.25">
      <c r="A23" s="27"/>
      <c r="B23" s="27"/>
      <c r="C23" s="27"/>
      <c r="D23" s="27"/>
      <c r="E23" s="27"/>
      <c r="F23" s="28"/>
      <c r="G23" s="28"/>
      <c r="H23" s="27"/>
      <c r="I23" s="27"/>
      <c r="J23" s="27"/>
      <c r="K23" s="27"/>
      <c r="L23" s="28"/>
      <c r="M23" s="28"/>
      <c r="N23" s="27"/>
      <c r="O23" s="27"/>
      <c r="P23" s="28"/>
      <c r="Q23" s="27"/>
      <c r="R23" s="27"/>
      <c r="S23" s="75"/>
      <c r="T23" s="30"/>
      <c r="U23"/>
    </row>
    <row r="24" spans="1:62" ht="15" customHeight="1" x14ac:dyDescent="0.25">
      <c r="A24" s="2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28"/>
      <c r="N24" s="27"/>
      <c r="O24" s="27"/>
      <c r="P24" s="28"/>
      <c r="Q24" s="27"/>
      <c r="R24" s="27"/>
      <c r="S24" s="75"/>
      <c r="T24" s="30"/>
      <c r="U24"/>
    </row>
    <row r="25" spans="1:62" ht="15" customHeight="1" x14ac:dyDescent="0.25">
      <c r="A25" s="27"/>
      <c r="B25" s="27"/>
      <c r="C25" s="27"/>
      <c r="D25" s="27"/>
      <c r="E25" s="27"/>
      <c r="F25" s="28"/>
      <c r="G25" s="28"/>
      <c r="H25" s="27"/>
      <c r="I25" s="27"/>
      <c r="J25" s="27"/>
      <c r="K25" s="27"/>
      <c r="L25" s="28"/>
      <c r="M25" s="28"/>
      <c r="N25" s="27"/>
      <c r="O25" s="27"/>
      <c r="P25" s="28"/>
      <c r="Q25" s="27"/>
      <c r="R25" s="27"/>
      <c r="S25" s="75"/>
      <c r="T25" s="30"/>
      <c r="U25"/>
    </row>
    <row r="26" spans="1:62" ht="15" customHeight="1" x14ac:dyDescent="0.25">
      <c r="A26" s="2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28"/>
      <c r="N26" s="27"/>
      <c r="O26" s="27"/>
      <c r="P26" s="28"/>
      <c r="Q26" s="27"/>
      <c r="R26" s="27"/>
      <c r="S26" s="75"/>
      <c r="T26" s="30"/>
      <c r="U2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62" ht="15" customHeight="1" x14ac:dyDescent="0.25">
      <c r="A27" s="27"/>
      <c r="B27" s="27"/>
      <c r="C27" s="27"/>
      <c r="D27" s="27"/>
      <c r="E27" s="27"/>
      <c r="F27" s="28"/>
      <c r="G27" s="28"/>
      <c r="H27" s="27"/>
      <c r="I27" s="27"/>
      <c r="J27" s="27"/>
      <c r="K27" s="27"/>
      <c r="L27" s="28"/>
      <c r="M27" s="28"/>
      <c r="N27" s="27"/>
      <c r="O27" s="27"/>
      <c r="P27" s="28"/>
      <c r="Q27" s="27"/>
      <c r="R27" s="27"/>
      <c r="S27" s="75"/>
      <c r="T27" s="30"/>
      <c r="U27"/>
    </row>
    <row r="28" spans="1:62" ht="15" customHeight="1" x14ac:dyDescent="0.25">
      <c r="A28" s="2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28"/>
      <c r="N28" s="27"/>
      <c r="O28" s="27"/>
      <c r="P28" s="28"/>
      <c r="Q28" s="27"/>
      <c r="R28" s="27"/>
      <c r="S28" s="75"/>
      <c r="T28" s="30"/>
      <c r="U28"/>
    </row>
    <row r="29" spans="1:62" ht="15" customHeight="1" x14ac:dyDescent="0.25">
      <c r="A29" s="27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8"/>
      <c r="M29" s="28"/>
      <c r="N29" s="27"/>
      <c r="O29" s="27"/>
      <c r="P29" s="28"/>
      <c r="Q29" s="27"/>
      <c r="R29" s="27"/>
      <c r="S29" s="75"/>
      <c r="T29" s="30"/>
      <c r="U29"/>
    </row>
    <row r="30" spans="1:62" ht="15" customHeight="1" x14ac:dyDescent="0.25">
      <c r="A30" s="2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28"/>
      <c r="N30" s="27"/>
      <c r="O30" s="27"/>
      <c r="P30" s="28"/>
      <c r="Q30" s="27"/>
      <c r="R30" s="27"/>
      <c r="S30" s="75"/>
      <c r="T30" s="30"/>
      <c r="U30"/>
    </row>
    <row r="31" spans="1:62" ht="15" customHeight="1" x14ac:dyDescent="0.25">
      <c r="A31" s="27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8"/>
      <c r="M31" s="28"/>
      <c r="N31" s="27"/>
      <c r="O31" s="27"/>
      <c r="P31" s="28"/>
      <c r="Q31" s="27"/>
      <c r="R31" s="27"/>
      <c r="S31" s="72"/>
      <c r="T31" s="27"/>
    </row>
    <row r="32" spans="1:62" ht="15" customHeight="1" x14ac:dyDescent="0.25">
      <c r="A32" s="27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8"/>
      <c r="M32" s="28"/>
      <c r="N32" s="27"/>
      <c r="O32" s="27"/>
      <c r="P32" s="28"/>
      <c r="Q32" s="27"/>
      <c r="R32" s="27"/>
      <c r="S32" s="72"/>
      <c r="T32" s="27"/>
    </row>
    <row r="33" spans="1:20" ht="15" customHeight="1" x14ac:dyDescent="0.25">
      <c r="A33" s="27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8"/>
      <c r="M33" s="28"/>
      <c r="N33" s="27"/>
      <c r="O33" s="27"/>
      <c r="P33" s="28"/>
      <c r="Q33" s="27"/>
      <c r="R33" s="27"/>
      <c r="S33" s="72"/>
      <c r="T33" s="27"/>
    </row>
    <row r="34" spans="1:20" ht="15" customHeight="1" x14ac:dyDescent="0.25">
      <c r="A34" s="27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8"/>
      <c r="M34" s="28"/>
      <c r="N34" s="27"/>
      <c r="O34" s="27"/>
      <c r="P34" s="28"/>
      <c r="Q34" s="27"/>
      <c r="R34" s="27"/>
      <c r="S34" s="72"/>
      <c r="T34" s="27"/>
    </row>
    <row r="35" spans="1:20" ht="15" customHeight="1" x14ac:dyDescent="0.25">
      <c r="A35" s="27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8"/>
      <c r="M35" s="28"/>
      <c r="N35" s="27"/>
      <c r="O35" s="27"/>
      <c r="P35" s="28"/>
      <c r="Q35" s="27"/>
      <c r="R35" s="27"/>
      <c r="S35" s="72"/>
      <c r="T35" s="27"/>
    </row>
    <row r="36" spans="1:20" ht="15" customHeight="1" x14ac:dyDescent="0.25">
      <c r="A36" s="27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8"/>
      <c r="M36" s="28"/>
      <c r="N36" s="27"/>
      <c r="O36" s="27"/>
      <c r="P36" s="28"/>
      <c r="Q36" s="27"/>
      <c r="R36" s="27"/>
      <c r="S36" s="72"/>
      <c r="T36" s="27"/>
    </row>
    <row r="37" spans="1:20" ht="15" customHeight="1" x14ac:dyDescent="0.25">
      <c r="A37" s="27"/>
      <c r="B37" s="27"/>
      <c r="C37" s="27"/>
      <c r="D37" s="27"/>
      <c r="E37" s="27"/>
      <c r="F37" s="28"/>
      <c r="G37" s="28"/>
      <c r="H37" s="27"/>
      <c r="I37" s="27"/>
      <c r="J37" s="27"/>
      <c r="K37" s="27"/>
      <c r="L37" s="28"/>
      <c r="M37" s="28"/>
      <c r="N37" s="27"/>
      <c r="O37" s="27"/>
      <c r="P37" s="28"/>
      <c r="Q37" s="27"/>
      <c r="R37" s="27"/>
      <c r="S37" s="72"/>
      <c r="T37" s="27"/>
    </row>
    <row r="38" spans="1:20" ht="15" customHeight="1" x14ac:dyDescent="0.25">
      <c r="A38" s="27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  <c r="M38" s="28"/>
      <c r="N38" s="27"/>
      <c r="O38" s="27"/>
      <c r="P38" s="28"/>
      <c r="Q38" s="27"/>
      <c r="R38" s="27"/>
      <c r="S38" s="72"/>
      <c r="T38" s="27"/>
    </row>
    <row r="39" spans="1:20" ht="15" customHeight="1" x14ac:dyDescent="0.25">
      <c r="A39" s="27"/>
      <c r="B39" s="27"/>
      <c r="C39" s="27"/>
      <c r="D39" s="27"/>
      <c r="E39" s="27"/>
      <c r="F39" s="28"/>
      <c r="G39" s="28"/>
      <c r="H39" s="27"/>
      <c r="I39" s="27"/>
      <c r="J39" s="27"/>
      <c r="K39" s="27"/>
      <c r="L39" s="28"/>
      <c r="M39" s="28"/>
      <c r="N39" s="27"/>
      <c r="O39" s="27"/>
      <c r="P39" s="28"/>
      <c r="Q39" s="27"/>
      <c r="R39" s="27"/>
      <c r="S39" s="72"/>
      <c r="T39" s="27"/>
    </row>
    <row r="40" spans="1:20" ht="15" customHeight="1" x14ac:dyDescent="0.25">
      <c r="A40" s="27"/>
      <c r="B40" s="27"/>
      <c r="C40" s="27"/>
      <c r="D40" s="27"/>
      <c r="E40" s="27"/>
      <c r="F40" s="28"/>
      <c r="G40" s="28"/>
      <c r="H40" s="27"/>
      <c r="I40" s="27"/>
      <c r="J40" s="27"/>
      <c r="K40" s="27"/>
      <c r="L40" s="28"/>
      <c r="M40" s="28"/>
      <c r="N40" s="27"/>
      <c r="O40" s="27"/>
      <c r="P40" s="28"/>
      <c r="Q40" s="27"/>
      <c r="R40" s="27"/>
      <c r="S40" s="72"/>
      <c r="T40" s="27"/>
    </row>
    <row r="41" spans="1:20" ht="15" customHeight="1" x14ac:dyDescent="0.25">
      <c r="A41" s="27"/>
      <c r="B41" s="27"/>
      <c r="C41" s="27"/>
      <c r="D41" s="27"/>
      <c r="E41" s="27"/>
      <c r="F41" s="28"/>
      <c r="G41" s="28"/>
      <c r="H41" s="27"/>
      <c r="I41" s="27"/>
      <c r="J41" s="27"/>
      <c r="K41" s="27"/>
      <c r="L41" s="28"/>
      <c r="M41" s="28"/>
      <c r="N41" s="27"/>
      <c r="O41" s="27"/>
      <c r="P41" s="28"/>
      <c r="Q41" s="27"/>
      <c r="R41" s="27"/>
      <c r="S41" s="72"/>
      <c r="T41" s="27"/>
    </row>
    <row r="42" spans="1:20" ht="15" customHeight="1" x14ac:dyDescent="0.25">
      <c r="A42" s="27"/>
      <c r="B42" s="27"/>
      <c r="C42" s="27"/>
      <c r="D42" s="27"/>
      <c r="E42" s="27"/>
      <c r="F42" s="28"/>
      <c r="G42" s="28"/>
      <c r="H42" s="27"/>
      <c r="I42" s="27"/>
      <c r="J42" s="27"/>
      <c r="K42" s="27"/>
      <c r="L42" s="28"/>
      <c r="M42" s="28"/>
      <c r="N42" s="27"/>
      <c r="O42" s="27"/>
      <c r="P42" s="28"/>
      <c r="Q42" s="27"/>
      <c r="R42" s="27"/>
      <c r="S42" s="72"/>
      <c r="T42" s="27"/>
    </row>
    <row r="43" spans="1:20" ht="15" customHeight="1" x14ac:dyDescent="0.25">
      <c r="A43" s="27"/>
      <c r="B43" s="27"/>
      <c r="C43" s="27"/>
      <c r="D43" s="27"/>
      <c r="E43" s="27"/>
      <c r="F43" s="28"/>
      <c r="G43" s="28"/>
      <c r="H43" s="27"/>
      <c r="I43" s="27"/>
      <c r="J43" s="27"/>
      <c r="K43" s="27"/>
      <c r="L43" s="28"/>
      <c r="M43" s="28"/>
      <c r="N43" s="27"/>
      <c r="O43" s="27"/>
      <c r="P43" s="28"/>
      <c r="Q43" s="27"/>
      <c r="R43" s="27"/>
      <c r="S43" s="72"/>
      <c r="T43" s="27"/>
    </row>
    <row r="44" spans="1:20" ht="15" customHeight="1" x14ac:dyDescent="0.25">
      <c r="A44" s="27"/>
      <c r="B44" s="27"/>
      <c r="C44" s="27"/>
      <c r="D44" s="27"/>
      <c r="E44" s="27"/>
      <c r="F44" s="28"/>
      <c r="G44" s="28"/>
      <c r="H44" s="27"/>
      <c r="I44" s="27"/>
      <c r="J44" s="27"/>
      <c r="K44" s="27"/>
      <c r="L44" s="28"/>
      <c r="M44" s="28"/>
      <c r="N44" s="27"/>
      <c r="O44" s="27"/>
      <c r="P44" s="28"/>
      <c r="Q44" s="27"/>
      <c r="R44" s="27"/>
      <c r="S44" s="72"/>
      <c r="T44" s="27"/>
    </row>
    <row r="45" spans="1:20" ht="15" customHeight="1" x14ac:dyDescent="0.25">
      <c r="A45" s="27"/>
      <c r="B45" s="27"/>
      <c r="C45" s="27"/>
      <c r="D45" s="27"/>
      <c r="E45" s="27"/>
      <c r="F45" s="28"/>
      <c r="G45" s="28"/>
      <c r="H45" s="27"/>
      <c r="I45" s="27"/>
      <c r="J45" s="27"/>
      <c r="K45" s="27"/>
      <c r="L45" s="28"/>
      <c r="M45" s="28"/>
      <c r="N45" s="27"/>
      <c r="O45" s="27"/>
      <c r="P45" s="28"/>
      <c r="Q45" s="27"/>
      <c r="R45" s="27"/>
      <c r="S45" s="72"/>
      <c r="T45" s="27"/>
    </row>
    <row r="46" spans="1:20" ht="15" customHeight="1" x14ac:dyDescent="0.25">
      <c r="A46" s="27"/>
      <c r="B46" s="27"/>
      <c r="C46" s="27"/>
      <c r="D46" s="27"/>
      <c r="E46" s="27"/>
      <c r="F46" s="28"/>
      <c r="G46" s="28"/>
      <c r="H46" s="27"/>
      <c r="I46" s="27"/>
      <c r="J46" s="27"/>
      <c r="K46" s="27"/>
      <c r="L46" s="28"/>
      <c r="M46" s="28"/>
      <c r="N46" s="27"/>
      <c r="O46" s="27"/>
      <c r="P46" s="28"/>
      <c r="Q46" s="27"/>
      <c r="R46" s="27"/>
      <c r="S46" s="72"/>
      <c r="T46" s="27"/>
    </row>
    <row r="47" spans="1:20" ht="15" customHeight="1" x14ac:dyDescent="0.25">
      <c r="A47" s="27"/>
      <c r="B47" s="27"/>
      <c r="C47" s="27"/>
      <c r="D47" s="27"/>
      <c r="E47" s="27"/>
      <c r="F47" s="28"/>
      <c r="G47" s="28"/>
      <c r="H47" s="27"/>
      <c r="I47" s="27"/>
      <c r="J47" s="27"/>
      <c r="K47" s="27"/>
      <c r="L47" s="28"/>
      <c r="M47" s="28"/>
      <c r="N47" s="27"/>
      <c r="O47" s="27"/>
      <c r="P47" s="28"/>
      <c r="Q47" s="27"/>
      <c r="R47" s="27"/>
      <c r="S47" s="72"/>
      <c r="T47" s="27"/>
    </row>
    <row r="48" spans="1:20" ht="15" customHeight="1" x14ac:dyDescent="0.25">
      <c r="A48" s="27"/>
      <c r="B48" s="27"/>
      <c r="C48" s="27"/>
      <c r="D48" s="27"/>
      <c r="E48" s="27"/>
      <c r="F48" s="28"/>
      <c r="G48" s="28"/>
      <c r="H48" s="27"/>
      <c r="I48" s="27"/>
      <c r="J48" s="27"/>
      <c r="K48" s="27"/>
      <c r="L48" s="28"/>
      <c r="M48" s="28"/>
      <c r="N48" s="27"/>
      <c r="O48" s="27"/>
      <c r="P48" s="28"/>
      <c r="Q48" s="27"/>
      <c r="R48" s="27"/>
      <c r="S48" s="72"/>
      <c r="T48" s="27"/>
    </row>
    <row r="49" spans="1:26" ht="15" customHeight="1" x14ac:dyDescent="0.25">
      <c r="A49" s="27"/>
      <c r="B49" s="27"/>
      <c r="C49" s="27"/>
      <c r="D49" s="27"/>
      <c r="E49" s="27"/>
      <c r="F49" s="28"/>
      <c r="G49" s="28"/>
      <c r="H49" s="27"/>
      <c r="I49" s="27"/>
      <c r="J49" s="27"/>
      <c r="K49" s="27"/>
      <c r="L49" s="28"/>
      <c r="M49" s="28"/>
      <c r="N49" s="27"/>
      <c r="O49" s="27"/>
      <c r="P49" s="28"/>
      <c r="Q49" s="27"/>
      <c r="R49" s="27"/>
      <c r="S49" s="72"/>
      <c r="T49" s="27"/>
    </row>
    <row r="50" spans="1:26" ht="15" customHeight="1" thickBot="1" x14ac:dyDescent="0.3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8"/>
      <c r="M50" s="28"/>
      <c r="N50" s="27"/>
      <c r="O50" s="27"/>
      <c r="P50" s="28"/>
      <c r="Q50" s="27"/>
      <c r="R50" s="27"/>
      <c r="S50" s="72"/>
      <c r="T50" s="27"/>
    </row>
    <row r="51" spans="1:26" ht="15" customHeight="1" thickBot="1" x14ac:dyDescent="0.3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8"/>
      <c r="M51" s="28"/>
      <c r="N51" s="27"/>
      <c r="O51" s="27"/>
      <c r="P51" s="28"/>
      <c r="Q51" s="27"/>
      <c r="R51" s="27"/>
      <c r="S51" s="72"/>
      <c r="T51" s="27"/>
      <c r="V51" s="88" t="s">
        <v>23</v>
      </c>
      <c r="W51" s="89"/>
      <c r="Y51" s="90" t="s">
        <v>193</v>
      </c>
      <c r="Z51" s="91"/>
    </row>
    <row r="52" spans="1:26" ht="15" customHeight="1" x14ac:dyDescent="0.2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8"/>
      <c r="M52" s="28"/>
      <c r="N52" s="27"/>
      <c r="O52" s="27"/>
      <c r="P52" s="28"/>
      <c r="Q52" s="27"/>
      <c r="R52" s="27"/>
      <c r="S52" s="72"/>
      <c r="T52" s="27"/>
      <c r="V52" s="12" t="s">
        <v>26</v>
      </c>
      <c r="Y52" s="12" t="s">
        <v>309</v>
      </c>
      <c r="Z52" s="47" t="e">
        <f>GETPIVOTDATA("Diagnosis",$Y$2)/W52*1000</f>
        <v>#DIV/0!</v>
      </c>
    </row>
    <row r="53" spans="1:26" ht="15" customHeight="1" x14ac:dyDescent="0.2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8"/>
      <c r="M53" s="28"/>
      <c r="N53" s="27"/>
      <c r="O53" s="27"/>
      <c r="P53" s="28"/>
      <c r="Q53" s="27"/>
      <c r="R53" s="27"/>
      <c r="S53" s="72"/>
      <c r="T53" s="27"/>
      <c r="V53" s="12" t="s">
        <v>27</v>
      </c>
      <c r="W53" s="48" t="e">
        <f>GETPIVOTDATA("Antibiotic",$AB$2)/W52*1000</f>
        <v>#DIV/0!</v>
      </c>
      <c r="Y53" s="38" t="s">
        <v>180</v>
      </c>
      <c r="Z53" s="47">
        <f>SUMIF(Z54:Z55,"&gt;0")</f>
        <v>0</v>
      </c>
    </row>
    <row r="54" spans="1:26" ht="15" customHeight="1" x14ac:dyDescent="0.2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8"/>
      <c r="M54" s="28"/>
      <c r="N54" s="27"/>
      <c r="O54" s="27"/>
      <c r="P54" s="28"/>
      <c r="Q54" s="27"/>
      <c r="R54" s="27"/>
      <c r="S54" s="72"/>
      <c r="T54" s="27"/>
      <c r="V54" s="12" t="s">
        <v>28</v>
      </c>
      <c r="W54" s="48" t="e">
        <f>GETPIVOTDATA("Days of Therapy",$AW$2)/W52*1000</f>
        <v>#DIV/0!</v>
      </c>
      <c r="Y54" s="46" t="s">
        <v>179</v>
      </c>
      <c r="Z54" s="52">
        <f>IFERROR(GETPIVOTDATA("Diagnosis",$Y$2,"Diagnosis","Urinary tract infection (without catheter)")/W52*1000,0)</f>
        <v>0</v>
      </c>
    </row>
    <row r="55" spans="1:26" ht="15" customHeight="1" x14ac:dyDescent="0.2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8"/>
      <c r="M55" s="28"/>
      <c r="N55" s="27"/>
      <c r="O55" s="27"/>
      <c r="P55" s="28"/>
      <c r="Q55" s="27"/>
      <c r="R55" s="27"/>
      <c r="S55" s="72"/>
      <c r="T55" s="27"/>
      <c r="V55" s="12" t="s">
        <v>195</v>
      </c>
      <c r="W55" s="49">
        <f>IFERROR(GETPIVOTDATA("SBAR Usage and Completeness",$BF$2,"SBAR Usage and Completeness","SBAR used and complete")/GETPIVOTDATA("SBAR Usage and Completeness",$BF$2),0)</f>
        <v>0</v>
      </c>
      <c r="Y55" s="46" t="s">
        <v>181</v>
      </c>
      <c r="Z55" s="52">
        <f>IFERROR(GETPIVOTDATA("Diagnosis",$Y$2,"Diagnosis","Urinary tract infection (with catheter)")/W52*1000,0)</f>
        <v>0</v>
      </c>
    </row>
    <row r="56" spans="1:26" ht="15" customHeight="1" x14ac:dyDescent="0.2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8"/>
      <c r="M56" s="28"/>
      <c r="N56" s="27"/>
      <c r="O56" s="27"/>
      <c r="P56" s="28"/>
      <c r="Q56" s="27"/>
      <c r="R56" s="27"/>
      <c r="S56" s="72"/>
      <c r="T56" s="27"/>
      <c r="V56" s="50" t="s">
        <v>30</v>
      </c>
      <c r="W56" s="51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</v>
      </c>
      <c r="Y56" s="38" t="s">
        <v>66</v>
      </c>
      <c r="Z56" s="47">
        <f>SUMIF(Z57:Z62,"&gt;0")</f>
        <v>0</v>
      </c>
    </row>
    <row r="57" spans="1:26" ht="15" customHeight="1" x14ac:dyDescent="0.2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8"/>
      <c r="M57" s="28"/>
      <c r="N57" s="27"/>
      <c r="O57" s="27"/>
      <c r="P57" s="28"/>
      <c r="Q57" s="27"/>
      <c r="R57" s="27"/>
      <c r="S57" s="72"/>
      <c r="T57" s="27"/>
      <c r="V57" s="12" t="s">
        <v>196</v>
      </c>
      <c r="W57" s="49">
        <f>IFERROR(GETPIVOTDATA("SBAR Usage and Completeness",$BF$2,"SBAR Usage and Completeness","SBAR used but incomplete")/GETPIVOTDATA("SBAR Usage and Completeness",$BF$2),0)</f>
        <v>0</v>
      </c>
      <c r="Y57" s="46" t="s">
        <v>25</v>
      </c>
      <c r="Z57" s="52">
        <f>IFERROR(GETPIVOTDATA("Diagnosis",$Y$2,"Diagnosis","pneumonia")/W52*1000,0)</f>
        <v>0</v>
      </c>
    </row>
    <row r="58" spans="1:26" ht="15" customHeight="1" x14ac:dyDescent="0.2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8"/>
      <c r="M58" s="28"/>
      <c r="N58" s="27"/>
      <c r="O58" s="27"/>
      <c r="P58" s="28"/>
      <c r="Q58" s="27"/>
      <c r="R58" s="27"/>
      <c r="S58" s="72"/>
      <c r="T58" s="27"/>
      <c r="V58" s="12" t="s">
        <v>197</v>
      </c>
      <c r="W58" s="49">
        <f>IFERROR(GETPIVOTDATA("SBAR Usage and Completeness",$BF$2,"SBAR Usage and Completeness","SBAR not used")/GETPIVOTDATA("SBAR Usage and Completeness",$BF$2),0)</f>
        <v>0</v>
      </c>
      <c r="Y58" s="46" t="s">
        <v>178</v>
      </c>
      <c r="Z58" s="52">
        <f>IFERROR(GETPIVOTDATA("Diagnosis",$Y$2,"Diagnosis","influenza-like illness")/W52*1000,0)</f>
        <v>0</v>
      </c>
    </row>
    <row r="59" spans="1:26" ht="15" customHeight="1" x14ac:dyDescent="0.2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8"/>
      <c r="M59" s="28"/>
      <c r="N59" s="27"/>
      <c r="O59" s="27"/>
      <c r="P59" s="28"/>
      <c r="Q59" s="27"/>
      <c r="R59" s="27"/>
      <c r="S59" s="72"/>
      <c r="T59" s="27"/>
      <c r="V59" s="12" t="s">
        <v>308</v>
      </c>
      <c r="W59" s="48">
        <f>IFERROR(GETPIVOTDATA("Microbiology Test Sent",$AT$2,"Microbiology Test Sent","Urinalysis and reflex culture and sensitivities")/W52*1000,0)</f>
        <v>0</v>
      </c>
      <c r="Y59" s="46" t="s">
        <v>297</v>
      </c>
      <c r="Z59" s="52">
        <f>IFERROR(GETPIVOTDATA("Diagnosis",$Y$2,"Diagnosis","acute bronchitis or tracheobronchitis")/W52*1000,0)</f>
        <v>0</v>
      </c>
    </row>
    <row r="60" spans="1:26" ht="15" customHeight="1" x14ac:dyDescent="0.2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8"/>
      <c r="M60" s="28"/>
      <c r="N60" s="27"/>
      <c r="O60" s="27"/>
      <c r="P60" s="28"/>
      <c r="Q60" s="27"/>
      <c r="R60" s="27"/>
      <c r="S60" s="72"/>
      <c r="T60" s="27"/>
      <c r="V60" s="12"/>
      <c r="W60" s="11"/>
      <c r="Y60" s="46" t="s">
        <v>294</v>
      </c>
      <c r="Z60" s="52">
        <f>IFERROR(GETPIVOTDATA("Diagnosis",$Y$2,"Diagnosis","copd exacerbation")/W52*1000,0)</f>
        <v>0</v>
      </c>
    </row>
    <row r="61" spans="1:26" ht="15" customHeight="1" x14ac:dyDescent="0.25">
      <c r="A61" s="27"/>
      <c r="B61" s="27"/>
      <c r="C61" s="27"/>
      <c r="D61" s="27"/>
      <c r="E61" s="27"/>
      <c r="F61" s="28"/>
      <c r="G61" s="28"/>
      <c r="H61" s="27"/>
      <c r="I61" s="27"/>
      <c r="J61" s="27"/>
      <c r="K61" s="27"/>
      <c r="L61" s="28"/>
      <c r="M61" s="28"/>
      <c r="N61" s="27"/>
      <c r="O61" s="27"/>
      <c r="P61" s="28"/>
      <c r="Q61" s="27"/>
      <c r="R61" s="27"/>
      <c r="S61" s="72"/>
      <c r="T61" s="27"/>
      <c r="Y61" s="46" t="s">
        <v>74</v>
      </c>
      <c r="Z61" s="52">
        <f>IFERROR(GETPIVOTDATA("Diagnosis",$Y$2,"Diagnosis","common cold syndrome")/W52*1000,0)</f>
        <v>0</v>
      </c>
    </row>
    <row r="62" spans="1:26" ht="15" customHeight="1" x14ac:dyDescent="0.25">
      <c r="A62" s="27"/>
      <c r="B62" s="27"/>
      <c r="C62" s="27"/>
      <c r="D62" s="27"/>
      <c r="E62" s="27"/>
      <c r="F62" s="28"/>
      <c r="G62" s="28"/>
      <c r="H62" s="27"/>
      <c r="I62" s="27"/>
      <c r="J62" s="27"/>
      <c r="K62" s="27"/>
      <c r="L62" s="28"/>
      <c r="M62" s="28"/>
      <c r="N62" s="27"/>
      <c r="O62" s="27"/>
      <c r="P62" s="28"/>
      <c r="Q62" s="27"/>
      <c r="R62" s="27"/>
      <c r="S62" s="72"/>
      <c r="T62" s="27"/>
      <c r="Y62" s="84" t="s">
        <v>295</v>
      </c>
      <c r="Z62" s="52">
        <f>IFERROR(GETPIVOTDATA("Diagnosis",$Y$2,"Diagnosis","pharyngitis")/W52*1000,0)</f>
        <v>0</v>
      </c>
    </row>
    <row r="63" spans="1:26" ht="15" customHeight="1" x14ac:dyDescent="0.25">
      <c r="A63" s="27"/>
      <c r="B63" s="27"/>
      <c r="C63" s="27"/>
      <c r="D63" s="27"/>
      <c r="E63" s="27"/>
      <c r="F63" s="28"/>
      <c r="G63" s="28"/>
      <c r="H63" s="27"/>
      <c r="I63" s="27"/>
      <c r="J63" s="27"/>
      <c r="K63" s="27"/>
      <c r="L63" s="28"/>
      <c r="M63" s="28"/>
      <c r="N63" s="27"/>
      <c r="O63" s="27"/>
      <c r="P63" s="28"/>
      <c r="Q63" s="27"/>
      <c r="R63" s="27"/>
      <c r="S63" s="72"/>
      <c r="T63" s="27"/>
      <c r="Y63" s="37" t="s">
        <v>62</v>
      </c>
      <c r="Z63" s="47">
        <f>IFERROR(GETPIVOTDATA("Diagnosis",$Y$2,"Diagnosis","cellulitis, soft tissue, or wound infection")/W52*1000,0)</f>
        <v>0</v>
      </c>
    </row>
    <row r="64" spans="1:26" ht="15" customHeight="1" x14ac:dyDescent="0.25">
      <c r="A64" s="27"/>
      <c r="B64" s="27"/>
      <c r="C64" s="27"/>
      <c r="D64" s="27"/>
      <c r="E64" s="27"/>
      <c r="F64" s="28"/>
      <c r="G64" s="28"/>
      <c r="H64" s="27"/>
      <c r="I64" s="27"/>
      <c r="J64" s="27"/>
      <c r="K64" s="27"/>
      <c r="L64" s="28"/>
      <c r="M64" s="28"/>
      <c r="N64" s="27"/>
      <c r="O64" s="27"/>
      <c r="P64" s="28"/>
      <c r="Q64" s="27"/>
      <c r="R64" s="27"/>
      <c r="S64" s="72"/>
      <c r="T64" s="27"/>
      <c r="Y64" s="38" t="s">
        <v>298</v>
      </c>
      <c r="Z64" s="47">
        <f>SUMIF(Z65:Z66,"&gt;0")</f>
        <v>0</v>
      </c>
    </row>
    <row r="65" spans="1:26" ht="15" customHeight="1" x14ac:dyDescent="0.25">
      <c r="A65" s="27"/>
      <c r="B65" s="27"/>
      <c r="C65" s="27"/>
      <c r="D65" s="27"/>
      <c r="E65" s="27"/>
      <c r="F65" s="28"/>
      <c r="G65" s="28"/>
      <c r="H65" s="27"/>
      <c r="I65" s="27"/>
      <c r="J65" s="27"/>
      <c r="K65" s="27"/>
      <c r="L65" s="28"/>
      <c r="M65" s="28"/>
      <c r="N65" s="27"/>
      <c r="O65" s="27"/>
      <c r="P65" s="28"/>
      <c r="Q65" s="27"/>
      <c r="R65" s="27"/>
      <c r="S65" s="72"/>
      <c r="T65" s="27"/>
      <c r="Y65" s="46" t="s">
        <v>56</v>
      </c>
      <c r="Z65" s="52">
        <f>IFERROR(GETPIVOTDATA("Diagnosis",$Y$2,"Diagnosis","gastroenteritis")/W52*10000,0)</f>
        <v>0</v>
      </c>
    </row>
    <row r="66" spans="1:26" ht="15" customHeight="1" x14ac:dyDescent="0.25">
      <c r="A66" s="27"/>
      <c r="B66" s="27"/>
      <c r="C66" s="27"/>
      <c r="D66" s="27"/>
      <c r="E66" s="27"/>
      <c r="F66" s="28"/>
      <c r="G66" s="28"/>
      <c r="H66" s="27"/>
      <c r="I66" s="27"/>
      <c r="J66" s="27"/>
      <c r="K66" s="27"/>
      <c r="L66" s="28"/>
      <c r="M66" s="28"/>
      <c r="N66" s="27"/>
      <c r="O66" s="27"/>
      <c r="P66" s="28"/>
      <c r="Q66" s="27"/>
      <c r="R66" s="27"/>
      <c r="S66" s="72"/>
      <c r="T66" s="27"/>
      <c r="Y66" s="46" t="s">
        <v>77</v>
      </c>
      <c r="Z66" s="52">
        <f>IFERROR(GETPIVOTDATA("Diagnosis",$Y$2,"Diagnosis","norovirus gastroenteritis")/W52*10000,0)</f>
        <v>0</v>
      </c>
    </row>
    <row r="67" spans="1:26" ht="15" customHeight="1" x14ac:dyDescent="0.25">
      <c r="A67" s="27"/>
      <c r="B67" s="27"/>
      <c r="C67" s="27"/>
      <c r="D67" s="27"/>
      <c r="E67" s="27"/>
      <c r="F67" s="28"/>
      <c r="G67" s="28"/>
      <c r="H67" s="27"/>
      <c r="I67" s="27"/>
      <c r="J67" s="27"/>
      <c r="K67" s="27"/>
      <c r="L67" s="28"/>
      <c r="M67" s="28"/>
      <c r="N67" s="27"/>
      <c r="O67" s="27"/>
      <c r="P67" s="28"/>
      <c r="Q67" s="27"/>
      <c r="R67" s="27"/>
      <c r="S67" s="72"/>
      <c r="T67" s="27"/>
      <c r="Y67" s="83" t="s">
        <v>307</v>
      </c>
      <c r="Z67" s="48">
        <f>IFERROR(GETPIVOTDATA("Diagnosis",$Y$2,"Diagnosis","clostridium difficile infection")/W52*10000,0)</f>
        <v>0</v>
      </c>
    </row>
    <row r="68" spans="1:26" ht="15" customHeight="1" x14ac:dyDescent="0.25">
      <c r="A68" s="27"/>
      <c r="B68" s="27"/>
      <c r="C68" s="27"/>
      <c r="D68" s="27"/>
      <c r="E68" s="27"/>
      <c r="F68" s="28"/>
      <c r="G68" s="28"/>
      <c r="H68" s="27"/>
      <c r="I68" s="27"/>
      <c r="J68" s="27"/>
      <c r="K68" s="27"/>
      <c r="L68" s="28"/>
      <c r="M68" s="28"/>
      <c r="N68" s="27"/>
      <c r="O68" s="27"/>
      <c r="P68" s="28"/>
      <c r="Q68" s="27"/>
      <c r="R68" s="27"/>
      <c r="S68" s="72"/>
      <c r="T68" s="27"/>
      <c r="Y68" s="1" t="s">
        <v>303</v>
      </c>
    </row>
    <row r="69" spans="1:26" ht="15" customHeight="1" x14ac:dyDescent="0.25">
      <c r="A69" s="27"/>
      <c r="B69" s="27"/>
      <c r="C69" s="27"/>
      <c r="D69" s="27"/>
      <c r="E69" s="27"/>
      <c r="F69" s="28"/>
      <c r="G69" s="28"/>
      <c r="H69" s="27"/>
      <c r="I69" s="27"/>
      <c r="J69" s="27"/>
      <c r="K69" s="27"/>
      <c r="L69" s="28"/>
      <c r="M69" s="28"/>
      <c r="N69" s="27"/>
      <c r="O69" s="27"/>
      <c r="P69" s="28"/>
      <c r="Q69" s="27"/>
      <c r="R69" s="27"/>
      <c r="S69" s="72"/>
      <c r="T69" s="27"/>
    </row>
    <row r="70" spans="1:26" ht="15" customHeight="1" x14ac:dyDescent="0.25">
      <c r="A70" s="27"/>
      <c r="B70" s="27"/>
      <c r="C70" s="27"/>
      <c r="D70" s="27"/>
      <c r="E70" s="27"/>
      <c r="F70" s="28"/>
      <c r="G70" s="28"/>
      <c r="H70" s="27"/>
      <c r="I70" s="27"/>
      <c r="J70" s="27"/>
      <c r="K70" s="27"/>
      <c r="L70" s="28"/>
      <c r="M70" s="28"/>
      <c r="N70" s="27"/>
      <c r="O70" s="27"/>
      <c r="P70" s="28"/>
      <c r="Q70" s="27"/>
      <c r="R70" s="27"/>
      <c r="S70" s="72"/>
      <c r="T70" s="27"/>
    </row>
    <row r="71" spans="1:26" ht="15" customHeight="1" x14ac:dyDescent="0.25">
      <c r="A71" s="27"/>
      <c r="B71" s="27"/>
      <c r="C71" s="27"/>
      <c r="D71" s="27"/>
      <c r="E71" s="27"/>
      <c r="F71" s="28"/>
      <c r="G71" s="28"/>
      <c r="H71" s="27"/>
      <c r="I71" s="27"/>
      <c r="J71" s="27"/>
      <c r="K71" s="27"/>
      <c r="L71" s="28"/>
      <c r="M71" s="28"/>
      <c r="N71" s="27"/>
      <c r="O71" s="27"/>
      <c r="P71" s="28"/>
      <c r="Q71" s="27"/>
      <c r="R71" s="27"/>
      <c r="S71" s="72"/>
      <c r="T71" s="27"/>
    </row>
    <row r="72" spans="1:26" ht="15" customHeight="1" x14ac:dyDescent="0.25">
      <c r="A72" s="27"/>
      <c r="B72" s="27"/>
      <c r="C72" s="27"/>
      <c r="D72" s="27"/>
      <c r="E72" s="27"/>
      <c r="F72" s="28"/>
      <c r="G72" s="28"/>
      <c r="H72" s="27"/>
      <c r="I72" s="27"/>
      <c r="J72" s="27"/>
      <c r="K72" s="27"/>
      <c r="L72" s="28"/>
      <c r="M72" s="28"/>
      <c r="N72" s="27"/>
      <c r="O72" s="27"/>
      <c r="P72" s="28"/>
      <c r="Q72" s="27"/>
      <c r="R72" s="27"/>
      <c r="S72" s="72"/>
      <c r="T72" s="27"/>
    </row>
    <row r="73" spans="1:26" ht="15" customHeight="1" x14ac:dyDescent="0.25">
      <c r="A73" s="27"/>
      <c r="B73" s="27"/>
      <c r="C73" s="27"/>
      <c r="D73" s="27"/>
      <c r="E73" s="27"/>
      <c r="F73" s="28"/>
      <c r="G73" s="28"/>
      <c r="H73" s="27"/>
      <c r="I73" s="27"/>
      <c r="J73" s="27"/>
      <c r="K73" s="27"/>
      <c r="L73" s="28"/>
      <c r="M73" s="28"/>
      <c r="N73" s="27"/>
      <c r="O73" s="27"/>
      <c r="P73" s="28"/>
      <c r="Q73" s="27"/>
      <c r="R73" s="27"/>
      <c r="S73" s="72"/>
      <c r="T73" s="27"/>
    </row>
    <row r="74" spans="1:26" ht="15" customHeight="1" x14ac:dyDescent="0.25">
      <c r="A74" s="27"/>
      <c r="B74" s="27"/>
      <c r="C74" s="27"/>
      <c r="D74" s="27"/>
      <c r="E74" s="27"/>
      <c r="F74" s="28"/>
      <c r="G74" s="28"/>
      <c r="H74" s="27"/>
      <c r="I74" s="27"/>
      <c r="J74" s="27"/>
      <c r="K74" s="27"/>
      <c r="L74" s="28"/>
      <c r="M74" s="28"/>
      <c r="N74" s="27"/>
      <c r="O74" s="27"/>
      <c r="P74" s="28"/>
      <c r="Q74" s="27"/>
      <c r="R74" s="27"/>
      <c r="S74" s="72"/>
      <c r="T74" s="27"/>
      <c r="Z74"/>
    </row>
    <row r="75" spans="1:26" ht="15" customHeight="1" x14ac:dyDescent="0.25">
      <c r="A75" s="27"/>
      <c r="B75" s="27"/>
      <c r="C75" s="27"/>
      <c r="D75" s="27"/>
      <c r="E75" s="27"/>
      <c r="F75" s="28"/>
      <c r="G75" s="28"/>
      <c r="H75" s="27"/>
      <c r="I75" s="27"/>
      <c r="J75" s="27"/>
      <c r="K75" s="27"/>
      <c r="L75" s="28"/>
      <c r="M75" s="28"/>
      <c r="N75" s="27"/>
      <c r="O75" s="27"/>
      <c r="P75" s="28"/>
      <c r="Q75" s="27"/>
      <c r="R75" s="27"/>
      <c r="S75" s="72"/>
      <c r="T75" s="27"/>
      <c r="Z75"/>
    </row>
    <row r="76" spans="1:26" ht="15" customHeight="1" x14ac:dyDescent="0.25">
      <c r="A76" s="27"/>
      <c r="B76" s="27"/>
      <c r="C76" s="27"/>
      <c r="D76" s="27"/>
      <c r="E76" s="27"/>
      <c r="F76" s="28"/>
      <c r="G76" s="28"/>
      <c r="H76" s="27"/>
      <c r="I76" s="27"/>
      <c r="J76" s="27"/>
      <c r="K76" s="27"/>
      <c r="L76" s="28"/>
      <c r="M76" s="28"/>
      <c r="N76" s="27"/>
      <c r="O76" s="27"/>
      <c r="P76" s="28"/>
      <c r="Q76" s="27"/>
      <c r="R76" s="27"/>
      <c r="S76" s="72"/>
      <c r="T76" s="27"/>
      <c r="Z76"/>
    </row>
    <row r="77" spans="1:26" ht="15" customHeight="1" x14ac:dyDescent="0.25">
      <c r="A77" s="27"/>
      <c r="B77" s="27"/>
      <c r="C77" s="27"/>
      <c r="D77" s="27"/>
      <c r="E77" s="27"/>
      <c r="F77" s="28"/>
      <c r="G77" s="28"/>
      <c r="H77" s="27"/>
      <c r="I77" s="27"/>
      <c r="J77" s="27"/>
      <c r="K77" s="27"/>
      <c r="L77" s="28"/>
      <c r="M77" s="28"/>
      <c r="N77" s="27"/>
      <c r="O77" s="27"/>
      <c r="P77" s="28"/>
      <c r="Q77" s="27"/>
      <c r="R77" s="27"/>
      <c r="S77" s="72"/>
      <c r="T77" s="27"/>
      <c r="X77"/>
      <c r="Z77"/>
    </row>
    <row r="78" spans="1:26" ht="15" customHeight="1" x14ac:dyDescent="0.25">
      <c r="A78" s="27"/>
      <c r="B78" s="27"/>
      <c r="C78" s="27"/>
      <c r="D78" s="27"/>
      <c r="E78" s="27"/>
      <c r="F78" s="28"/>
      <c r="G78" s="28"/>
      <c r="H78" s="27"/>
      <c r="I78" s="27"/>
      <c r="J78" s="27"/>
      <c r="K78" s="27"/>
      <c r="L78" s="28"/>
      <c r="M78" s="28"/>
      <c r="N78" s="27"/>
      <c r="O78" s="27"/>
      <c r="P78" s="28"/>
      <c r="Q78" s="27"/>
      <c r="R78" s="27"/>
      <c r="S78" s="72"/>
      <c r="T78" s="27"/>
      <c r="Z78"/>
    </row>
    <row r="79" spans="1:26" ht="15" customHeight="1" x14ac:dyDescent="0.25">
      <c r="A79" s="27"/>
      <c r="B79" s="27"/>
      <c r="C79" s="27"/>
      <c r="D79" s="27"/>
      <c r="E79" s="27"/>
      <c r="F79" s="28"/>
      <c r="G79" s="28"/>
      <c r="H79" s="27"/>
      <c r="I79" s="27"/>
      <c r="J79" s="27"/>
      <c r="K79" s="27"/>
      <c r="L79" s="28"/>
      <c r="M79" s="28"/>
      <c r="N79" s="27"/>
      <c r="O79" s="27"/>
      <c r="P79" s="28"/>
      <c r="Q79" s="27"/>
      <c r="R79" s="27"/>
      <c r="S79" s="72"/>
      <c r="T79" s="27"/>
      <c r="Y79"/>
      <c r="Z79"/>
    </row>
    <row r="80" spans="1:26" ht="15" customHeight="1" x14ac:dyDescent="0.25">
      <c r="A80" s="27"/>
      <c r="B80" s="27"/>
      <c r="C80" s="27"/>
      <c r="D80" s="27"/>
      <c r="E80" s="27"/>
      <c r="F80" s="28"/>
      <c r="G80" s="28"/>
      <c r="H80" s="27"/>
      <c r="I80" s="27"/>
      <c r="J80" s="27"/>
      <c r="K80" s="27"/>
      <c r="L80" s="28"/>
      <c r="M80" s="28"/>
      <c r="N80" s="27"/>
      <c r="O80" s="27"/>
      <c r="P80" s="28"/>
      <c r="Q80" s="27"/>
      <c r="R80" s="27"/>
      <c r="S80" s="72"/>
      <c r="T80" s="27"/>
    </row>
    <row r="81" spans="1:20" ht="15" customHeight="1" x14ac:dyDescent="0.25">
      <c r="A81" s="27"/>
      <c r="B81" s="27"/>
      <c r="C81" s="27"/>
      <c r="D81" s="27"/>
      <c r="E81" s="27"/>
      <c r="F81" s="28"/>
      <c r="G81" s="28"/>
      <c r="H81" s="27"/>
      <c r="I81" s="27"/>
      <c r="J81" s="27"/>
      <c r="K81" s="27"/>
      <c r="L81" s="28"/>
      <c r="M81" s="28"/>
      <c r="N81" s="27"/>
      <c r="O81" s="27"/>
      <c r="P81" s="28"/>
      <c r="Q81" s="27"/>
      <c r="R81" s="27"/>
      <c r="S81" s="72"/>
      <c r="T81" s="27"/>
    </row>
    <row r="82" spans="1:20" ht="15" customHeight="1" x14ac:dyDescent="0.25">
      <c r="A82" s="27"/>
      <c r="B82" s="27"/>
      <c r="C82" s="27"/>
      <c r="D82" s="27"/>
      <c r="E82" s="27"/>
      <c r="F82" s="28"/>
      <c r="G82" s="28"/>
      <c r="H82" s="27"/>
      <c r="I82" s="27"/>
      <c r="J82" s="27"/>
      <c r="K82" s="27"/>
      <c r="L82" s="28"/>
      <c r="M82" s="28"/>
      <c r="N82" s="27"/>
      <c r="O82" s="27"/>
      <c r="P82" s="28"/>
      <c r="Q82" s="27"/>
      <c r="R82" s="27"/>
      <c r="S82" s="72"/>
      <c r="T82" s="27"/>
    </row>
    <row r="83" spans="1:20" ht="15" customHeight="1" x14ac:dyDescent="0.25">
      <c r="A83" s="27"/>
      <c r="B83" s="27"/>
      <c r="C83" s="27"/>
      <c r="D83" s="27"/>
      <c r="E83" s="27"/>
      <c r="F83" s="28"/>
      <c r="G83" s="28"/>
      <c r="H83" s="27"/>
      <c r="I83" s="27"/>
      <c r="J83" s="27"/>
      <c r="K83" s="27"/>
      <c r="L83" s="28"/>
      <c r="M83" s="28"/>
      <c r="N83" s="27"/>
      <c r="O83" s="27"/>
      <c r="P83" s="28"/>
      <c r="Q83" s="27"/>
      <c r="R83" s="27"/>
      <c r="S83" s="72"/>
      <c r="T83" s="27"/>
    </row>
    <row r="84" spans="1:20" ht="15" customHeight="1" x14ac:dyDescent="0.25">
      <c r="A84" s="27"/>
      <c r="B84" s="27"/>
      <c r="C84" s="27"/>
      <c r="D84" s="27"/>
      <c r="E84" s="27"/>
      <c r="F84" s="28"/>
      <c r="G84" s="28"/>
      <c r="H84" s="27"/>
      <c r="I84" s="27"/>
      <c r="J84" s="27"/>
      <c r="K84" s="27"/>
      <c r="L84" s="28"/>
      <c r="M84" s="28"/>
      <c r="N84" s="27"/>
      <c r="O84" s="27"/>
      <c r="P84" s="28"/>
      <c r="Q84" s="27"/>
      <c r="R84" s="27"/>
      <c r="S84" s="72"/>
      <c r="T84" s="27"/>
    </row>
    <row r="85" spans="1:20" ht="15" customHeight="1" x14ac:dyDescent="0.25">
      <c r="A85" s="27"/>
      <c r="B85" s="27"/>
      <c r="C85" s="27"/>
      <c r="D85" s="27"/>
      <c r="E85" s="27"/>
      <c r="F85" s="28"/>
      <c r="G85" s="28"/>
      <c r="H85" s="27"/>
      <c r="I85" s="27"/>
      <c r="J85" s="27"/>
      <c r="K85" s="27"/>
      <c r="L85" s="28"/>
      <c r="M85" s="28"/>
      <c r="N85" s="27"/>
      <c r="O85" s="27"/>
      <c r="P85" s="28"/>
      <c r="Q85" s="27"/>
      <c r="R85" s="27"/>
      <c r="S85" s="72"/>
      <c r="T85" s="27"/>
    </row>
    <row r="86" spans="1:20" ht="15" customHeight="1" x14ac:dyDescent="0.25">
      <c r="A86" s="27"/>
      <c r="B86" s="27"/>
      <c r="C86" s="27"/>
      <c r="D86" s="27"/>
      <c r="E86" s="27"/>
      <c r="F86" s="28"/>
      <c r="G86" s="28"/>
      <c r="H86" s="27"/>
      <c r="I86" s="27"/>
      <c r="J86" s="27"/>
      <c r="K86" s="27"/>
      <c r="L86" s="28"/>
      <c r="M86" s="28"/>
      <c r="N86" s="27"/>
      <c r="O86" s="27"/>
      <c r="P86" s="28"/>
      <c r="Q86" s="27"/>
      <c r="R86" s="27"/>
      <c r="S86" s="72"/>
      <c r="T86" s="27"/>
    </row>
    <row r="87" spans="1:20" ht="15" customHeight="1" x14ac:dyDescent="0.25">
      <c r="A87" s="27"/>
      <c r="B87" s="27"/>
      <c r="C87" s="27"/>
      <c r="D87" s="27"/>
      <c r="E87" s="27"/>
      <c r="F87" s="28"/>
      <c r="G87" s="28"/>
      <c r="H87" s="27"/>
      <c r="I87" s="27"/>
      <c r="J87" s="27"/>
      <c r="K87" s="27"/>
      <c r="L87" s="28"/>
      <c r="M87" s="28"/>
      <c r="N87" s="27"/>
      <c r="O87" s="27"/>
      <c r="P87" s="28"/>
      <c r="Q87" s="27"/>
      <c r="R87" s="27"/>
      <c r="S87" s="72"/>
      <c r="T87" s="27"/>
    </row>
    <row r="88" spans="1:20" ht="15" customHeight="1" x14ac:dyDescent="0.25">
      <c r="A88" s="27"/>
      <c r="B88" s="27"/>
      <c r="C88" s="27"/>
      <c r="D88" s="27"/>
      <c r="E88" s="27"/>
      <c r="F88" s="28"/>
      <c r="G88" s="28"/>
      <c r="H88" s="27"/>
      <c r="I88" s="27"/>
      <c r="J88" s="27"/>
      <c r="K88" s="27"/>
      <c r="L88" s="28"/>
      <c r="M88" s="28"/>
      <c r="N88" s="27"/>
      <c r="O88" s="27"/>
      <c r="P88" s="28"/>
      <c r="Q88" s="27"/>
      <c r="R88" s="27"/>
      <c r="S88" s="72"/>
      <c r="T88" s="27"/>
    </row>
    <row r="89" spans="1:20" ht="15" customHeight="1" x14ac:dyDescent="0.25">
      <c r="A89" s="27"/>
      <c r="B89" s="27"/>
      <c r="C89" s="27"/>
      <c r="D89" s="27"/>
      <c r="E89" s="27"/>
      <c r="F89" s="28"/>
      <c r="G89" s="28"/>
      <c r="H89" s="27"/>
      <c r="I89" s="27"/>
      <c r="J89" s="27"/>
      <c r="K89" s="27"/>
      <c r="L89" s="28"/>
      <c r="M89" s="28"/>
      <c r="N89" s="27"/>
      <c r="O89" s="27"/>
      <c r="P89" s="28"/>
      <c r="Q89" s="27"/>
      <c r="R89" s="27"/>
      <c r="S89" s="72"/>
      <c r="T89" s="27"/>
    </row>
    <row r="90" spans="1:20" ht="15" customHeight="1" x14ac:dyDescent="0.25">
      <c r="A90" s="27"/>
      <c r="B90" s="27"/>
      <c r="C90" s="27"/>
      <c r="D90" s="27"/>
      <c r="E90" s="27"/>
      <c r="F90" s="28"/>
      <c r="G90" s="28"/>
      <c r="H90" s="27"/>
      <c r="I90" s="27"/>
      <c r="J90" s="27"/>
      <c r="K90" s="27"/>
      <c r="L90" s="28"/>
      <c r="M90" s="28"/>
      <c r="N90" s="27"/>
      <c r="O90" s="27"/>
      <c r="P90" s="28"/>
      <c r="Q90" s="27"/>
      <c r="R90" s="27"/>
      <c r="S90" s="72"/>
      <c r="T90" s="27"/>
    </row>
    <row r="91" spans="1:20" ht="15" customHeight="1" x14ac:dyDescent="0.25">
      <c r="A91" s="27"/>
      <c r="B91" s="27"/>
      <c r="C91" s="27"/>
      <c r="D91" s="27"/>
      <c r="E91" s="27"/>
      <c r="F91" s="28"/>
      <c r="G91" s="28"/>
      <c r="H91" s="27"/>
      <c r="I91" s="27"/>
      <c r="J91" s="27"/>
      <c r="K91" s="27"/>
      <c r="L91" s="28"/>
      <c r="M91" s="28"/>
      <c r="N91" s="27"/>
      <c r="O91" s="27"/>
      <c r="P91" s="28"/>
      <c r="Q91" s="27"/>
      <c r="R91" s="27"/>
      <c r="S91" s="72"/>
      <c r="T91" s="27"/>
    </row>
    <row r="92" spans="1:20" ht="15" customHeight="1" x14ac:dyDescent="0.25">
      <c r="A92" s="27"/>
      <c r="B92" s="27"/>
      <c r="C92" s="27"/>
      <c r="D92" s="27"/>
      <c r="E92" s="27"/>
      <c r="F92" s="28"/>
      <c r="G92" s="28"/>
      <c r="H92" s="27"/>
      <c r="I92" s="27"/>
      <c r="J92" s="27"/>
      <c r="K92" s="27"/>
      <c r="L92" s="28"/>
      <c r="M92" s="28"/>
      <c r="N92" s="27"/>
      <c r="O92" s="27"/>
      <c r="P92" s="28"/>
      <c r="Q92" s="27"/>
      <c r="R92" s="27"/>
      <c r="S92" s="72"/>
      <c r="T92" s="27"/>
    </row>
    <row r="93" spans="1:20" ht="15" customHeight="1" x14ac:dyDescent="0.25">
      <c r="A93" s="27"/>
      <c r="B93" s="27"/>
      <c r="C93" s="27"/>
      <c r="D93" s="27"/>
      <c r="E93" s="27"/>
      <c r="F93" s="28"/>
      <c r="G93" s="28"/>
      <c r="H93" s="27"/>
      <c r="I93" s="27"/>
      <c r="J93" s="27"/>
      <c r="K93" s="27"/>
      <c r="L93" s="28"/>
      <c r="M93" s="28"/>
      <c r="N93" s="27"/>
      <c r="O93" s="27"/>
      <c r="P93" s="28"/>
      <c r="Q93" s="27"/>
      <c r="R93" s="27"/>
      <c r="S93" s="72"/>
      <c r="T93" s="27"/>
    </row>
    <row r="94" spans="1:20" ht="15" customHeight="1" x14ac:dyDescent="0.25">
      <c r="A94" s="27"/>
      <c r="B94" s="27"/>
      <c r="C94" s="27"/>
      <c r="D94" s="27"/>
      <c r="E94" s="27"/>
      <c r="F94" s="28"/>
      <c r="G94" s="28"/>
      <c r="H94" s="27"/>
      <c r="I94" s="27"/>
      <c r="J94" s="27"/>
      <c r="K94" s="27"/>
      <c r="L94" s="28"/>
      <c r="M94" s="28"/>
      <c r="N94" s="27"/>
      <c r="O94" s="27"/>
      <c r="P94" s="28"/>
      <c r="Q94" s="27"/>
      <c r="R94" s="27"/>
      <c r="S94" s="72"/>
      <c r="T94" s="27"/>
    </row>
    <row r="95" spans="1:20" ht="15" customHeight="1" x14ac:dyDescent="0.25">
      <c r="A95" s="27"/>
      <c r="B95" s="27"/>
      <c r="C95" s="27"/>
      <c r="D95" s="27"/>
      <c r="E95" s="27"/>
      <c r="F95" s="28"/>
      <c r="G95" s="28"/>
      <c r="H95" s="27"/>
      <c r="I95" s="27"/>
      <c r="J95" s="27"/>
      <c r="K95" s="27"/>
      <c r="L95" s="28"/>
      <c r="M95" s="28"/>
      <c r="N95" s="27"/>
      <c r="O95" s="27"/>
      <c r="P95" s="28"/>
      <c r="Q95" s="27"/>
      <c r="R95" s="27"/>
      <c r="S95" s="72"/>
      <c r="T95" s="27"/>
    </row>
    <row r="96" spans="1:20" ht="15" customHeight="1" x14ac:dyDescent="0.25">
      <c r="A96" s="27"/>
      <c r="B96" s="27"/>
      <c r="C96" s="27"/>
      <c r="D96" s="27"/>
      <c r="E96" s="27"/>
      <c r="F96" s="28"/>
      <c r="G96" s="28"/>
      <c r="H96" s="27"/>
      <c r="I96" s="27"/>
      <c r="J96" s="27"/>
      <c r="K96" s="27"/>
      <c r="L96" s="28"/>
      <c r="M96" s="28"/>
      <c r="N96" s="27"/>
      <c r="O96" s="27"/>
      <c r="P96" s="28"/>
      <c r="Q96" s="27"/>
      <c r="R96" s="27"/>
      <c r="S96" s="72"/>
      <c r="T96" s="27"/>
    </row>
    <row r="97" spans="1:20" ht="15" customHeight="1" x14ac:dyDescent="0.25">
      <c r="A97" s="27"/>
      <c r="B97" s="27"/>
      <c r="C97" s="27"/>
      <c r="D97" s="27"/>
      <c r="E97" s="27"/>
      <c r="F97" s="28"/>
      <c r="G97" s="28"/>
      <c r="H97" s="27"/>
      <c r="I97" s="27"/>
      <c r="J97" s="27"/>
      <c r="K97" s="27"/>
      <c r="L97" s="28"/>
      <c r="M97" s="28"/>
      <c r="N97" s="27"/>
      <c r="O97" s="27"/>
      <c r="P97" s="28"/>
      <c r="Q97" s="27"/>
      <c r="R97" s="27"/>
      <c r="S97" s="72"/>
      <c r="T97" s="27"/>
    </row>
    <row r="98" spans="1:20" ht="15" customHeight="1" x14ac:dyDescent="0.25">
      <c r="A98" s="27"/>
      <c r="B98" s="27"/>
      <c r="C98" s="27"/>
      <c r="D98" s="27"/>
      <c r="E98" s="27"/>
      <c r="F98" s="28"/>
      <c r="G98" s="28"/>
      <c r="H98" s="27"/>
      <c r="I98" s="27"/>
      <c r="J98" s="27"/>
      <c r="K98" s="27"/>
      <c r="L98" s="28"/>
      <c r="M98" s="28"/>
      <c r="N98" s="27"/>
      <c r="O98" s="27"/>
      <c r="P98" s="28"/>
      <c r="Q98" s="27"/>
      <c r="R98" s="27"/>
      <c r="S98" s="72"/>
      <c r="T98" s="27"/>
    </row>
    <row r="99" spans="1:20" ht="15" customHeight="1" x14ac:dyDescent="0.25">
      <c r="A99" s="27"/>
      <c r="B99" s="27"/>
      <c r="C99" s="27"/>
      <c r="D99" s="27"/>
      <c r="E99" s="27"/>
      <c r="F99" s="28"/>
      <c r="G99" s="28"/>
      <c r="H99" s="27"/>
      <c r="I99" s="27"/>
      <c r="J99" s="27"/>
      <c r="K99" s="27"/>
      <c r="L99" s="28"/>
      <c r="M99" s="28"/>
      <c r="N99" s="27"/>
      <c r="O99" s="27"/>
      <c r="P99" s="28"/>
      <c r="Q99" s="27"/>
      <c r="R99" s="27"/>
      <c r="S99" s="72"/>
      <c r="T99" s="27"/>
    </row>
    <row r="100" spans="1:20" ht="15" customHeight="1" x14ac:dyDescent="0.25">
      <c r="A100" s="27"/>
      <c r="B100" s="27"/>
      <c r="C100" s="27"/>
      <c r="D100" s="27"/>
      <c r="E100" s="27"/>
      <c r="F100" s="28"/>
      <c r="G100" s="28"/>
      <c r="H100" s="27"/>
      <c r="I100" s="27"/>
      <c r="J100" s="27"/>
      <c r="K100" s="27"/>
      <c r="L100" s="28"/>
      <c r="M100" s="28"/>
      <c r="N100" s="27"/>
      <c r="O100" s="27"/>
      <c r="P100" s="28"/>
      <c r="Q100" s="27"/>
      <c r="R100" s="27"/>
      <c r="S100" s="72"/>
      <c r="T100" s="27"/>
    </row>
    <row r="101" spans="1:20" ht="15" customHeight="1" x14ac:dyDescent="0.25">
      <c r="A101" s="27"/>
      <c r="B101" s="27"/>
      <c r="C101" s="27"/>
      <c r="D101" s="27"/>
      <c r="E101" s="27"/>
      <c r="F101" s="28"/>
      <c r="G101" s="28"/>
      <c r="H101" s="27"/>
      <c r="I101" s="27"/>
      <c r="J101" s="27"/>
      <c r="K101" s="27"/>
      <c r="L101" s="28"/>
      <c r="M101" s="28"/>
      <c r="N101" s="27"/>
      <c r="O101" s="27"/>
      <c r="P101" s="28"/>
      <c r="Q101" s="27"/>
      <c r="R101" s="27"/>
      <c r="S101" s="72"/>
      <c r="T101" s="27"/>
    </row>
    <row r="102" spans="1:20" ht="15" customHeight="1" x14ac:dyDescent="0.25">
      <c r="A102" s="27"/>
      <c r="B102" s="27"/>
      <c r="C102" s="27"/>
      <c r="D102" s="27"/>
      <c r="E102" s="27"/>
      <c r="F102" s="28"/>
      <c r="G102" s="28"/>
      <c r="H102" s="27"/>
      <c r="I102" s="27"/>
      <c r="J102" s="27"/>
      <c r="K102" s="27"/>
      <c r="L102" s="28"/>
      <c r="M102" s="28"/>
      <c r="N102" s="27"/>
      <c r="O102" s="27"/>
      <c r="P102" s="28"/>
      <c r="Q102" s="27"/>
      <c r="R102" s="27"/>
      <c r="S102" s="72"/>
      <c r="T102" s="27"/>
    </row>
    <row r="103" spans="1:20" ht="15" customHeight="1" x14ac:dyDescent="0.25">
      <c r="A103" s="27"/>
      <c r="B103" s="27"/>
      <c r="C103" s="27"/>
      <c r="D103" s="27"/>
      <c r="E103" s="27"/>
      <c r="F103" s="28"/>
      <c r="G103" s="28"/>
      <c r="H103" s="27"/>
      <c r="I103" s="27"/>
      <c r="J103" s="27"/>
      <c r="K103" s="27"/>
      <c r="L103" s="28"/>
      <c r="M103" s="28"/>
      <c r="N103" s="27"/>
      <c r="O103" s="27"/>
      <c r="P103" s="28"/>
      <c r="Q103" s="27"/>
      <c r="R103" s="27"/>
      <c r="S103" s="72"/>
      <c r="T103" s="27"/>
    </row>
    <row r="104" spans="1:20" ht="15" customHeight="1" x14ac:dyDescent="0.25">
      <c r="A104" s="27"/>
      <c r="B104" s="27"/>
      <c r="C104" s="27"/>
      <c r="D104" s="27"/>
      <c r="E104" s="27"/>
      <c r="F104" s="28"/>
      <c r="G104" s="28"/>
      <c r="H104" s="27"/>
      <c r="I104" s="27"/>
      <c r="J104" s="27"/>
      <c r="K104" s="27"/>
      <c r="L104" s="28"/>
      <c r="M104" s="28"/>
      <c r="N104" s="27"/>
      <c r="O104" s="27"/>
      <c r="P104" s="28"/>
      <c r="Q104" s="27"/>
      <c r="R104" s="27"/>
      <c r="S104" s="72"/>
      <c r="T104" s="27"/>
    </row>
    <row r="105" spans="1:20" ht="15" customHeight="1" x14ac:dyDescent="0.25">
      <c r="A105" s="27"/>
      <c r="B105" s="27"/>
      <c r="C105" s="27"/>
      <c r="D105" s="27"/>
      <c r="E105" s="27"/>
      <c r="F105" s="28"/>
      <c r="G105" s="28"/>
      <c r="H105" s="27"/>
      <c r="I105" s="27"/>
      <c r="J105" s="27"/>
      <c r="K105" s="27"/>
      <c r="L105" s="28"/>
      <c r="M105" s="28"/>
      <c r="N105" s="27"/>
      <c r="O105" s="27"/>
      <c r="P105" s="28"/>
      <c r="Q105" s="27"/>
      <c r="R105" s="27"/>
      <c r="S105" s="72"/>
      <c r="T105" s="27"/>
    </row>
    <row r="106" spans="1:20" ht="15" customHeight="1" x14ac:dyDescent="0.25">
      <c r="A106" s="27"/>
      <c r="B106" s="27"/>
      <c r="C106" s="27"/>
      <c r="D106" s="27"/>
      <c r="E106" s="27"/>
      <c r="F106" s="28"/>
      <c r="G106" s="28"/>
      <c r="H106" s="27"/>
      <c r="I106" s="27"/>
      <c r="J106" s="27"/>
      <c r="K106" s="27"/>
      <c r="L106" s="28"/>
      <c r="M106" s="28"/>
      <c r="N106" s="27"/>
      <c r="O106" s="27"/>
      <c r="P106" s="28"/>
      <c r="Q106" s="27"/>
      <c r="R106" s="27"/>
      <c r="S106" s="72"/>
      <c r="T106" s="27"/>
    </row>
    <row r="107" spans="1:20" ht="15" customHeight="1" x14ac:dyDescent="0.25">
      <c r="A107" s="27"/>
      <c r="B107" s="27"/>
      <c r="C107" s="27"/>
      <c r="D107" s="27"/>
      <c r="E107" s="27"/>
      <c r="F107" s="28"/>
      <c r="G107" s="28"/>
      <c r="H107" s="27"/>
      <c r="I107" s="27"/>
      <c r="J107" s="27"/>
      <c r="K107" s="27"/>
      <c r="L107" s="28"/>
      <c r="M107" s="28"/>
      <c r="N107" s="27"/>
      <c r="O107" s="27"/>
      <c r="P107" s="28"/>
      <c r="Q107" s="27"/>
      <c r="R107" s="27"/>
      <c r="S107" s="72"/>
      <c r="T107" s="27"/>
    </row>
    <row r="108" spans="1:20" ht="15" customHeight="1" x14ac:dyDescent="0.25">
      <c r="A108" s="27"/>
      <c r="B108" s="27"/>
      <c r="C108" s="27"/>
      <c r="D108" s="27"/>
      <c r="E108" s="27"/>
      <c r="F108" s="28"/>
      <c r="G108" s="28"/>
      <c r="H108" s="27"/>
      <c r="I108" s="27"/>
      <c r="J108" s="27"/>
      <c r="K108" s="27"/>
      <c r="L108" s="28"/>
      <c r="M108" s="28"/>
      <c r="N108" s="27"/>
      <c r="O108" s="27"/>
      <c r="P108" s="28"/>
      <c r="Q108" s="27"/>
      <c r="R108" s="27"/>
      <c r="S108" s="72"/>
      <c r="T108" s="27"/>
    </row>
    <row r="109" spans="1:20" ht="15" customHeight="1" x14ac:dyDescent="0.25">
      <c r="A109" s="27"/>
      <c r="B109" s="27"/>
      <c r="C109" s="27"/>
      <c r="D109" s="27"/>
      <c r="E109" s="27"/>
      <c r="F109" s="28"/>
      <c r="G109" s="28"/>
      <c r="H109" s="27"/>
      <c r="I109" s="27"/>
      <c r="J109" s="27"/>
      <c r="K109" s="27"/>
      <c r="L109" s="28"/>
      <c r="M109" s="28"/>
      <c r="N109" s="27"/>
      <c r="O109" s="27"/>
      <c r="P109" s="28"/>
      <c r="Q109" s="27"/>
      <c r="R109" s="27"/>
      <c r="S109" s="72"/>
      <c r="T109" s="27"/>
    </row>
    <row r="110" spans="1:20" ht="15" customHeight="1" x14ac:dyDescent="0.25">
      <c r="A110" s="27"/>
      <c r="B110" s="27"/>
      <c r="C110" s="27"/>
      <c r="D110" s="27"/>
      <c r="E110" s="27"/>
      <c r="F110" s="28"/>
      <c r="G110" s="28"/>
      <c r="H110" s="27"/>
      <c r="I110" s="27"/>
      <c r="J110" s="27"/>
      <c r="K110" s="27"/>
      <c r="L110" s="28"/>
      <c r="M110" s="28"/>
      <c r="N110" s="27"/>
      <c r="O110" s="27"/>
      <c r="P110" s="28"/>
      <c r="Q110" s="27"/>
      <c r="R110" s="27"/>
      <c r="S110" s="72"/>
      <c r="T110" s="27"/>
    </row>
    <row r="111" spans="1:20" ht="15" customHeight="1" x14ac:dyDescent="0.25">
      <c r="A111" s="27"/>
      <c r="B111" s="27"/>
      <c r="C111" s="27"/>
      <c r="D111" s="27"/>
      <c r="E111" s="27"/>
      <c r="F111" s="28"/>
      <c r="G111" s="28"/>
      <c r="H111" s="27"/>
      <c r="I111" s="27"/>
      <c r="J111" s="27"/>
      <c r="K111" s="27"/>
      <c r="L111" s="28"/>
      <c r="M111" s="28"/>
      <c r="N111" s="27"/>
      <c r="O111" s="27"/>
      <c r="P111" s="28"/>
      <c r="Q111" s="27"/>
      <c r="R111" s="27"/>
      <c r="S111" s="72"/>
      <c r="T111" s="27"/>
    </row>
    <row r="112" spans="1:20" ht="15" customHeight="1" x14ac:dyDescent="0.25">
      <c r="A112" s="27"/>
      <c r="B112" s="27"/>
      <c r="C112" s="27"/>
      <c r="D112" s="27"/>
      <c r="E112" s="27"/>
      <c r="F112" s="28"/>
      <c r="G112" s="28"/>
      <c r="H112" s="27"/>
      <c r="I112" s="27"/>
      <c r="J112" s="27"/>
      <c r="K112" s="27"/>
      <c r="L112" s="28"/>
      <c r="M112" s="28"/>
      <c r="N112" s="27"/>
      <c r="O112" s="27"/>
      <c r="P112" s="28"/>
      <c r="Q112" s="27"/>
      <c r="R112" s="27"/>
      <c r="S112" s="72"/>
      <c r="T112" s="27"/>
    </row>
    <row r="113" spans="1:20" ht="15" customHeight="1" x14ac:dyDescent="0.25">
      <c r="A113" s="27"/>
      <c r="B113" s="27"/>
      <c r="C113" s="27"/>
      <c r="D113" s="27"/>
      <c r="E113" s="27"/>
      <c r="F113" s="28"/>
      <c r="G113" s="28"/>
      <c r="H113" s="27"/>
      <c r="I113" s="27"/>
      <c r="J113" s="27"/>
      <c r="K113" s="27"/>
      <c r="L113" s="28"/>
      <c r="M113" s="28"/>
      <c r="N113" s="27"/>
      <c r="O113" s="27"/>
      <c r="P113" s="28"/>
      <c r="Q113" s="27"/>
      <c r="R113" s="27"/>
      <c r="S113" s="72"/>
      <c r="T113" s="27"/>
    </row>
    <row r="114" spans="1:20" ht="15" customHeight="1" x14ac:dyDescent="0.25">
      <c r="A114" s="27"/>
      <c r="B114" s="27"/>
      <c r="C114" s="27"/>
      <c r="D114" s="27"/>
      <c r="E114" s="27"/>
      <c r="F114" s="28"/>
      <c r="G114" s="28"/>
      <c r="H114" s="27"/>
      <c r="I114" s="27"/>
      <c r="J114" s="27"/>
      <c r="K114" s="27"/>
      <c r="L114" s="28"/>
      <c r="M114" s="28"/>
      <c r="N114" s="27"/>
      <c r="O114" s="27"/>
      <c r="P114" s="28"/>
      <c r="Q114" s="27"/>
      <c r="R114" s="27"/>
      <c r="S114" s="72"/>
      <c r="T114" s="27"/>
    </row>
    <row r="115" spans="1:20" ht="15" customHeight="1" x14ac:dyDescent="0.25">
      <c r="A115" s="27"/>
      <c r="B115" s="27"/>
      <c r="C115" s="27"/>
      <c r="D115" s="27"/>
      <c r="E115" s="27"/>
      <c r="F115" s="28"/>
      <c r="G115" s="28"/>
      <c r="H115" s="27"/>
      <c r="I115" s="27"/>
      <c r="J115" s="27"/>
      <c r="K115" s="27"/>
      <c r="L115" s="28"/>
      <c r="M115" s="28"/>
      <c r="N115" s="27"/>
      <c r="O115" s="27"/>
      <c r="P115" s="28"/>
      <c r="Q115" s="27"/>
      <c r="R115" s="27"/>
      <c r="S115" s="72"/>
      <c r="T115" s="27"/>
    </row>
    <row r="116" spans="1:20" ht="15" customHeight="1" x14ac:dyDescent="0.25">
      <c r="A116" s="27"/>
      <c r="B116" s="27"/>
      <c r="C116" s="27"/>
      <c r="D116" s="27"/>
      <c r="E116" s="27"/>
      <c r="F116" s="28"/>
      <c r="G116" s="28"/>
      <c r="H116" s="27"/>
      <c r="I116" s="27"/>
      <c r="J116" s="27"/>
      <c r="K116" s="27"/>
      <c r="L116" s="28"/>
      <c r="M116" s="28"/>
      <c r="N116" s="27"/>
      <c r="O116" s="27"/>
      <c r="P116" s="28"/>
      <c r="Q116" s="27"/>
      <c r="R116" s="27"/>
      <c r="S116" s="72"/>
      <c r="T116" s="27"/>
    </row>
    <row r="117" spans="1:20" ht="15" customHeight="1" x14ac:dyDescent="0.25">
      <c r="A117" s="27"/>
      <c r="B117" s="27"/>
      <c r="C117" s="27"/>
      <c r="D117" s="27"/>
      <c r="E117" s="27"/>
      <c r="F117" s="28"/>
      <c r="G117" s="28"/>
      <c r="H117" s="27"/>
      <c r="I117" s="27"/>
      <c r="J117" s="27"/>
      <c r="K117" s="27"/>
      <c r="L117" s="28"/>
      <c r="M117" s="28"/>
      <c r="N117" s="27"/>
      <c r="O117" s="27"/>
      <c r="P117" s="28"/>
      <c r="Q117" s="27"/>
      <c r="R117" s="27"/>
      <c r="S117" s="72"/>
      <c r="T117" s="27"/>
    </row>
    <row r="118" spans="1:20" ht="15" customHeight="1" x14ac:dyDescent="0.25">
      <c r="A118" s="27"/>
      <c r="B118" s="27"/>
      <c r="C118" s="27"/>
      <c r="D118" s="27"/>
      <c r="E118" s="27"/>
      <c r="F118" s="28"/>
      <c r="G118" s="28"/>
      <c r="H118" s="27"/>
      <c r="I118" s="27"/>
      <c r="J118" s="27"/>
      <c r="K118" s="27"/>
      <c r="L118" s="28"/>
      <c r="M118" s="28"/>
      <c r="N118" s="27"/>
      <c r="O118" s="27"/>
      <c r="P118" s="28"/>
      <c r="Q118" s="27"/>
      <c r="R118" s="27"/>
      <c r="S118" s="72"/>
      <c r="T118" s="27"/>
    </row>
    <row r="119" spans="1:20" ht="15" customHeight="1" x14ac:dyDescent="0.25">
      <c r="A119" s="27"/>
      <c r="B119" s="27"/>
      <c r="C119" s="27"/>
      <c r="D119" s="27"/>
      <c r="E119" s="27"/>
      <c r="F119" s="28"/>
      <c r="G119" s="28"/>
      <c r="H119" s="27"/>
      <c r="I119" s="27"/>
      <c r="J119" s="27"/>
      <c r="K119" s="27"/>
      <c r="L119" s="28"/>
      <c r="M119" s="28"/>
      <c r="N119" s="27"/>
      <c r="O119" s="27"/>
      <c r="P119" s="28"/>
      <c r="Q119" s="27"/>
      <c r="R119" s="27"/>
      <c r="S119" s="72"/>
      <c r="T119" s="27"/>
    </row>
    <row r="120" spans="1:20" ht="15" customHeight="1" x14ac:dyDescent="0.25">
      <c r="A120" s="27"/>
      <c r="B120" s="27"/>
      <c r="C120" s="27"/>
      <c r="D120" s="27"/>
      <c r="E120" s="27"/>
      <c r="F120" s="28"/>
      <c r="G120" s="28"/>
      <c r="H120" s="27"/>
      <c r="I120" s="27"/>
      <c r="J120" s="27"/>
      <c r="K120" s="27"/>
      <c r="L120" s="28"/>
      <c r="M120" s="28"/>
      <c r="N120" s="27"/>
      <c r="O120" s="27"/>
      <c r="P120" s="28"/>
      <c r="Q120" s="27"/>
      <c r="R120" s="27"/>
      <c r="S120" s="72"/>
      <c r="T120" s="27"/>
    </row>
    <row r="121" spans="1:20" ht="15" customHeight="1" x14ac:dyDescent="0.25">
      <c r="A121" s="27"/>
      <c r="B121" s="27"/>
      <c r="C121" s="27"/>
      <c r="D121" s="27"/>
      <c r="E121" s="27"/>
      <c r="F121" s="28"/>
      <c r="G121" s="28"/>
      <c r="H121" s="27"/>
      <c r="I121" s="27"/>
      <c r="J121" s="27"/>
      <c r="K121" s="27"/>
      <c r="L121" s="28"/>
      <c r="M121" s="28"/>
      <c r="N121" s="27"/>
      <c r="O121" s="27"/>
      <c r="P121" s="28"/>
      <c r="Q121" s="27"/>
      <c r="R121" s="27"/>
      <c r="S121" s="72"/>
      <c r="T121" s="27"/>
    </row>
    <row r="122" spans="1:20" ht="15" customHeight="1" x14ac:dyDescent="0.25">
      <c r="A122" s="27"/>
      <c r="B122" s="27"/>
      <c r="C122" s="27"/>
      <c r="D122" s="27"/>
      <c r="E122" s="27"/>
      <c r="F122" s="28"/>
      <c r="G122" s="28"/>
      <c r="H122" s="27"/>
      <c r="I122" s="27"/>
      <c r="J122" s="27"/>
      <c r="K122" s="27"/>
      <c r="L122" s="28"/>
      <c r="M122" s="28"/>
      <c r="N122" s="27"/>
      <c r="O122" s="27"/>
      <c r="P122" s="28"/>
      <c r="Q122" s="27"/>
      <c r="R122" s="27"/>
      <c r="S122" s="72"/>
      <c r="T122" s="27"/>
    </row>
    <row r="123" spans="1:20" ht="15" customHeight="1" x14ac:dyDescent="0.25">
      <c r="A123" s="27"/>
      <c r="B123" s="27"/>
      <c r="C123" s="27"/>
      <c r="D123" s="27"/>
      <c r="E123" s="27"/>
      <c r="F123" s="28"/>
      <c r="G123" s="28"/>
      <c r="H123" s="27"/>
      <c r="I123" s="27"/>
      <c r="J123" s="27"/>
      <c r="K123" s="27"/>
      <c r="L123" s="28"/>
      <c r="M123" s="28"/>
      <c r="N123" s="27"/>
      <c r="O123" s="27"/>
      <c r="P123" s="28"/>
      <c r="Q123" s="27"/>
      <c r="R123" s="27"/>
      <c r="S123" s="72"/>
      <c r="T123" s="27"/>
    </row>
    <row r="124" spans="1:20" ht="15" customHeight="1" x14ac:dyDescent="0.25">
      <c r="A124" s="27"/>
      <c r="B124" s="27"/>
      <c r="C124" s="27"/>
      <c r="D124" s="27"/>
      <c r="E124" s="27"/>
      <c r="F124" s="28"/>
      <c r="G124" s="28"/>
      <c r="H124" s="27"/>
      <c r="I124" s="27"/>
      <c r="J124" s="27"/>
      <c r="K124" s="27"/>
      <c r="L124" s="28"/>
      <c r="M124" s="28"/>
      <c r="N124" s="27"/>
      <c r="O124" s="27"/>
      <c r="P124" s="28"/>
      <c r="Q124" s="27"/>
      <c r="R124" s="27"/>
      <c r="S124" s="72"/>
      <c r="T124" s="27"/>
    </row>
    <row r="125" spans="1:20" ht="15" customHeight="1" x14ac:dyDescent="0.25">
      <c r="A125" s="27"/>
      <c r="B125" s="27"/>
      <c r="C125" s="27"/>
      <c r="D125" s="27"/>
      <c r="E125" s="27"/>
      <c r="F125" s="28"/>
      <c r="G125" s="28"/>
      <c r="H125" s="27"/>
      <c r="I125" s="27"/>
      <c r="J125" s="27"/>
      <c r="K125" s="27"/>
      <c r="L125" s="28"/>
      <c r="M125" s="28"/>
      <c r="N125" s="27"/>
      <c r="O125" s="27"/>
      <c r="P125" s="28"/>
      <c r="Q125" s="27"/>
      <c r="R125" s="27"/>
      <c r="S125" s="72"/>
      <c r="T125" s="27"/>
    </row>
    <row r="126" spans="1:20" ht="15" customHeight="1" x14ac:dyDescent="0.25">
      <c r="A126" s="27"/>
      <c r="B126" s="27"/>
      <c r="C126" s="27"/>
      <c r="D126" s="27"/>
      <c r="E126" s="27"/>
      <c r="F126" s="28"/>
      <c r="G126" s="28"/>
      <c r="H126" s="27"/>
      <c r="I126" s="27"/>
      <c r="J126" s="27"/>
      <c r="K126" s="27"/>
      <c r="L126" s="28"/>
      <c r="M126" s="28"/>
      <c r="N126" s="27"/>
      <c r="O126" s="27"/>
      <c r="P126" s="28"/>
      <c r="Q126" s="27"/>
      <c r="R126" s="27"/>
      <c r="S126" s="72"/>
      <c r="T126" s="27"/>
    </row>
    <row r="127" spans="1:20" ht="15" customHeight="1" x14ac:dyDescent="0.25">
      <c r="A127" s="27"/>
      <c r="B127" s="27"/>
      <c r="C127" s="27"/>
      <c r="D127" s="27"/>
      <c r="E127" s="27"/>
      <c r="F127" s="28"/>
      <c r="G127" s="28"/>
      <c r="H127" s="27"/>
      <c r="I127" s="27"/>
      <c r="J127" s="27"/>
      <c r="K127" s="27"/>
      <c r="L127" s="28"/>
      <c r="M127" s="28"/>
      <c r="N127" s="27"/>
      <c r="O127" s="27"/>
      <c r="P127" s="28"/>
      <c r="Q127" s="27"/>
      <c r="R127" s="27"/>
      <c r="S127" s="72"/>
      <c r="T127" s="27"/>
    </row>
    <row r="128" spans="1:20" ht="15" customHeight="1" x14ac:dyDescent="0.25">
      <c r="A128" s="27"/>
      <c r="B128" s="27"/>
      <c r="C128" s="27"/>
      <c r="D128" s="27"/>
      <c r="E128" s="27"/>
      <c r="F128" s="28"/>
      <c r="G128" s="28"/>
      <c r="H128" s="27"/>
      <c r="I128" s="27"/>
      <c r="J128" s="27"/>
      <c r="K128" s="27"/>
      <c r="L128" s="28"/>
      <c r="M128" s="28"/>
      <c r="N128" s="27"/>
      <c r="O128" s="27"/>
      <c r="P128" s="28"/>
      <c r="Q128" s="27"/>
      <c r="R128" s="27"/>
      <c r="S128" s="72"/>
      <c r="T128" s="27"/>
    </row>
    <row r="129" spans="1:20" ht="15" customHeight="1" x14ac:dyDescent="0.25">
      <c r="A129" s="27"/>
      <c r="B129" s="27"/>
      <c r="C129" s="27"/>
      <c r="D129" s="27"/>
      <c r="E129" s="27"/>
      <c r="F129" s="28"/>
      <c r="G129" s="28"/>
      <c r="H129" s="27"/>
      <c r="I129" s="27"/>
      <c r="J129" s="27"/>
      <c r="K129" s="27"/>
      <c r="L129" s="28"/>
      <c r="M129" s="28"/>
      <c r="N129" s="27"/>
      <c r="O129" s="27"/>
      <c r="P129" s="28"/>
      <c r="Q129" s="27"/>
      <c r="R129" s="27"/>
      <c r="S129" s="72"/>
      <c r="T129" s="27"/>
    </row>
    <row r="130" spans="1:20" ht="15" customHeight="1" x14ac:dyDescent="0.25">
      <c r="A130" s="27"/>
      <c r="B130" s="27"/>
      <c r="C130" s="27"/>
      <c r="D130" s="27"/>
      <c r="E130" s="27"/>
      <c r="F130" s="28"/>
      <c r="G130" s="28"/>
      <c r="H130" s="27"/>
      <c r="I130" s="27"/>
      <c r="J130" s="27"/>
      <c r="K130" s="27"/>
      <c r="L130" s="28"/>
      <c r="M130" s="28"/>
      <c r="N130" s="27"/>
      <c r="O130" s="27"/>
      <c r="P130" s="28"/>
      <c r="Q130" s="27"/>
      <c r="R130" s="27"/>
      <c r="S130" s="72"/>
      <c r="T130" s="27"/>
    </row>
    <row r="131" spans="1:20" ht="15" customHeight="1" x14ac:dyDescent="0.25">
      <c r="A131" s="27"/>
      <c r="B131" s="27"/>
      <c r="C131" s="27"/>
      <c r="D131" s="27"/>
      <c r="E131" s="27"/>
      <c r="F131" s="28"/>
      <c r="G131" s="28"/>
      <c r="H131" s="27"/>
      <c r="I131" s="27"/>
      <c r="J131" s="27"/>
      <c r="K131" s="27"/>
      <c r="L131" s="28"/>
      <c r="M131" s="28"/>
      <c r="N131" s="27"/>
      <c r="O131" s="27"/>
      <c r="P131" s="28"/>
      <c r="Q131" s="27"/>
      <c r="R131" s="27"/>
      <c r="S131" s="72"/>
      <c r="T131" s="27"/>
    </row>
    <row r="132" spans="1:20" ht="15" customHeight="1" x14ac:dyDescent="0.25">
      <c r="A132" s="27"/>
      <c r="B132" s="27"/>
      <c r="C132" s="27"/>
      <c r="D132" s="27"/>
      <c r="E132" s="27"/>
      <c r="F132" s="28"/>
      <c r="G132" s="28"/>
      <c r="H132" s="27"/>
      <c r="I132" s="27"/>
      <c r="J132" s="27"/>
      <c r="K132" s="27"/>
      <c r="L132" s="28"/>
      <c r="M132" s="28"/>
      <c r="N132" s="27"/>
      <c r="O132" s="27"/>
      <c r="P132" s="28"/>
      <c r="Q132" s="27"/>
      <c r="R132" s="27"/>
      <c r="S132" s="72"/>
      <c r="T132" s="27"/>
    </row>
    <row r="133" spans="1:20" ht="15" customHeight="1" x14ac:dyDescent="0.25">
      <c r="A133" s="27"/>
      <c r="B133" s="27"/>
      <c r="C133" s="27"/>
      <c r="D133" s="27"/>
      <c r="E133" s="27"/>
      <c r="F133" s="28"/>
      <c r="G133" s="28"/>
      <c r="H133" s="27"/>
      <c r="I133" s="27"/>
      <c r="J133" s="27"/>
      <c r="K133" s="27"/>
      <c r="L133" s="28"/>
      <c r="M133" s="28"/>
      <c r="N133" s="27"/>
      <c r="O133" s="27"/>
      <c r="P133" s="28"/>
      <c r="Q133" s="27"/>
      <c r="R133" s="27"/>
      <c r="S133" s="72"/>
      <c r="T133" s="27"/>
    </row>
    <row r="134" spans="1:20" ht="15" customHeight="1" x14ac:dyDescent="0.25">
      <c r="A134" s="27"/>
      <c r="B134" s="27"/>
      <c r="C134" s="27"/>
      <c r="D134" s="27"/>
      <c r="E134" s="27"/>
      <c r="F134" s="28"/>
      <c r="G134" s="28"/>
      <c r="H134" s="27"/>
      <c r="I134" s="27"/>
      <c r="J134" s="27"/>
      <c r="K134" s="27"/>
      <c r="L134" s="28"/>
      <c r="M134" s="28"/>
      <c r="N134" s="27"/>
      <c r="O134" s="27"/>
      <c r="P134" s="28"/>
      <c r="Q134" s="27"/>
      <c r="R134" s="27"/>
      <c r="S134" s="72"/>
      <c r="T134" s="27"/>
    </row>
    <row r="135" spans="1:20" ht="15" customHeight="1" x14ac:dyDescent="0.25">
      <c r="A135" s="27"/>
      <c r="B135" s="27"/>
      <c r="C135" s="27"/>
      <c r="D135" s="27"/>
      <c r="E135" s="27"/>
      <c r="F135" s="28"/>
      <c r="G135" s="28"/>
      <c r="H135" s="27"/>
      <c r="I135" s="27"/>
      <c r="J135" s="27"/>
      <c r="K135" s="27"/>
      <c r="L135" s="28"/>
      <c r="M135" s="28"/>
      <c r="N135" s="27"/>
      <c r="O135" s="27"/>
      <c r="P135" s="28"/>
      <c r="Q135" s="27"/>
      <c r="R135" s="27"/>
      <c r="S135" s="72"/>
      <c r="T135" s="27"/>
    </row>
    <row r="136" spans="1:20" ht="15" customHeight="1" x14ac:dyDescent="0.25">
      <c r="A136" s="27"/>
      <c r="B136" s="27"/>
      <c r="C136" s="27"/>
      <c r="D136" s="27"/>
      <c r="E136" s="27"/>
      <c r="F136" s="28"/>
      <c r="G136" s="28"/>
      <c r="H136" s="27"/>
      <c r="I136" s="27"/>
      <c r="J136" s="27"/>
      <c r="K136" s="27"/>
      <c r="L136" s="28"/>
      <c r="M136" s="28"/>
      <c r="N136" s="27"/>
      <c r="O136" s="27"/>
      <c r="P136" s="28"/>
      <c r="Q136" s="27"/>
      <c r="R136" s="27"/>
      <c r="S136" s="72"/>
      <c r="T136" s="27"/>
    </row>
    <row r="137" spans="1:20" ht="15" customHeight="1" x14ac:dyDescent="0.25">
      <c r="A137" s="27"/>
      <c r="B137" s="27"/>
      <c r="C137" s="27"/>
      <c r="D137" s="27"/>
      <c r="E137" s="27"/>
      <c r="F137" s="28"/>
      <c r="G137" s="28"/>
      <c r="H137" s="27"/>
      <c r="I137" s="27"/>
      <c r="J137" s="27"/>
      <c r="K137" s="27"/>
      <c r="L137" s="28"/>
      <c r="M137" s="28"/>
      <c r="N137" s="27"/>
      <c r="O137" s="27"/>
      <c r="P137" s="28"/>
      <c r="Q137" s="27"/>
      <c r="R137" s="27"/>
      <c r="S137" s="72"/>
      <c r="T137" s="27"/>
    </row>
    <row r="138" spans="1:20" ht="15" customHeight="1" x14ac:dyDescent="0.25">
      <c r="A138" s="27"/>
      <c r="B138" s="27"/>
      <c r="C138" s="27"/>
      <c r="D138" s="27"/>
      <c r="E138" s="27"/>
      <c r="F138" s="28"/>
      <c r="G138" s="28"/>
      <c r="H138" s="27"/>
      <c r="I138" s="27"/>
      <c r="J138" s="27"/>
      <c r="K138" s="27"/>
      <c r="L138" s="28"/>
      <c r="M138" s="28"/>
      <c r="N138" s="27"/>
      <c r="O138" s="27"/>
      <c r="P138" s="28"/>
      <c r="Q138" s="27"/>
      <c r="R138" s="27"/>
      <c r="S138" s="72"/>
      <c r="T138" s="27"/>
    </row>
    <row r="139" spans="1:20" ht="15" customHeight="1" x14ac:dyDescent="0.25">
      <c r="A139" s="27"/>
      <c r="B139" s="27"/>
      <c r="C139" s="27"/>
      <c r="D139" s="27"/>
      <c r="E139" s="27"/>
      <c r="F139" s="28"/>
      <c r="G139" s="28"/>
      <c r="H139" s="27"/>
      <c r="I139" s="27"/>
      <c r="J139" s="27"/>
      <c r="K139" s="27"/>
      <c r="L139" s="28"/>
      <c r="M139" s="28"/>
      <c r="N139" s="27"/>
      <c r="O139" s="27"/>
      <c r="P139" s="28"/>
      <c r="Q139" s="27"/>
      <c r="R139" s="27"/>
      <c r="S139" s="72"/>
      <c r="T139" s="27"/>
    </row>
    <row r="140" spans="1:20" ht="15" customHeight="1" x14ac:dyDescent="0.25">
      <c r="A140" s="27"/>
      <c r="B140" s="27"/>
      <c r="C140" s="27"/>
      <c r="D140" s="27"/>
      <c r="E140" s="27"/>
      <c r="F140" s="28"/>
      <c r="G140" s="28"/>
      <c r="H140" s="27"/>
      <c r="I140" s="27"/>
      <c r="J140" s="27"/>
      <c r="K140" s="27"/>
      <c r="L140" s="28"/>
      <c r="M140" s="28"/>
      <c r="N140" s="27"/>
      <c r="O140" s="27"/>
      <c r="P140" s="28"/>
      <c r="Q140" s="27"/>
      <c r="R140" s="27"/>
      <c r="S140" s="72"/>
      <c r="T140" s="27"/>
    </row>
    <row r="141" spans="1:20" ht="15" customHeight="1" x14ac:dyDescent="0.25">
      <c r="A141" s="27"/>
      <c r="B141" s="27"/>
      <c r="C141" s="27"/>
      <c r="D141" s="27"/>
      <c r="E141" s="27"/>
      <c r="F141" s="28"/>
      <c r="G141" s="28"/>
      <c r="H141" s="27"/>
      <c r="I141" s="27"/>
      <c r="J141" s="27"/>
      <c r="K141" s="27"/>
      <c r="L141" s="28"/>
      <c r="M141" s="28"/>
      <c r="N141" s="27"/>
      <c r="O141" s="27"/>
      <c r="P141" s="28"/>
      <c r="Q141" s="27"/>
      <c r="R141" s="27"/>
      <c r="S141" s="72"/>
      <c r="T141" s="27"/>
    </row>
    <row r="142" spans="1:20" ht="15" customHeight="1" x14ac:dyDescent="0.25">
      <c r="A142" s="27"/>
      <c r="B142" s="27"/>
      <c r="C142" s="27"/>
      <c r="D142" s="27"/>
      <c r="E142" s="27"/>
      <c r="F142" s="28"/>
      <c r="G142" s="28"/>
      <c r="H142" s="27"/>
      <c r="I142" s="27"/>
      <c r="J142" s="27"/>
      <c r="K142" s="27"/>
      <c r="L142" s="28"/>
      <c r="M142" s="28"/>
      <c r="N142" s="27"/>
      <c r="O142" s="27"/>
      <c r="P142" s="28"/>
      <c r="Q142" s="27"/>
      <c r="R142" s="27"/>
      <c r="S142" s="72"/>
      <c r="T142" s="27"/>
    </row>
    <row r="143" spans="1:20" ht="15" customHeight="1" x14ac:dyDescent="0.25">
      <c r="A143" s="27"/>
      <c r="B143" s="27"/>
      <c r="C143" s="27"/>
      <c r="D143" s="27"/>
      <c r="E143" s="27"/>
      <c r="F143" s="28"/>
      <c r="G143" s="28"/>
      <c r="H143" s="27"/>
      <c r="I143" s="27"/>
      <c r="J143" s="27"/>
      <c r="K143" s="27"/>
      <c r="L143" s="28"/>
      <c r="M143" s="28"/>
      <c r="N143" s="27"/>
      <c r="O143" s="27"/>
      <c r="P143" s="28"/>
      <c r="Q143" s="27"/>
      <c r="R143" s="27"/>
      <c r="S143" s="72"/>
      <c r="T143" s="27"/>
    </row>
    <row r="144" spans="1:20" ht="15" customHeight="1" x14ac:dyDescent="0.25">
      <c r="A144" s="27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8"/>
      <c r="M144" s="28"/>
      <c r="N144" s="27"/>
      <c r="O144" s="27"/>
      <c r="P144" s="28"/>
      <c r="Q144" s="27"/>
      <c r="R144" s="27"/>
      <c r="S144" s="72"/>
      <c r="T144" s="27"/>
    </row>
    <row r="145" spans="1:20" ht="15" customHeight="1" x14ac:dyDescent="0.25">
      <c r="A145" s="27"/>
      <c r="B145" s="27"/>
      <c r="C145" s="27"/>
      <c r="D145" s="27"/>
      <c r="E145" s="27"/>
      <c r="F145" s="28"/>
      <c r="G145" s="28"/>
      <c r="H145" s="27"/>
      <c r="I145" s="27"/>
      <c r="J145" s="27"/>
      <c r="K145" s="27"/>
      <c r="L145" s="28"/>
      <c r="M145" s="28"/>
      <c r="N145" s="27"/>
      <c r="O145" s="27"/>
      <c r="P145" s="28"/>
      <c r="Q145" s="27"/>
      <c r="R145" s="27"/>
      <c r="S145" s="72"/>
      <c r="T145" s="27"/>
    </row>
    <row r="146" spans="1:20" ht="15" customHeight="1" x14ac:dyDescent="0.25">
      <c r="A146" s="27"/>
      <c r="B146" s="27"/>
      <c r="C146" s="27"/>
      <c r="D146" s="27"/>
      <c r="E146" s="27"/>
      <c r="F146" s="28"/>
      <c r="G146" s="28"/>
      <c r="H146" s="27"/>
      <c r="I146" s="27"/>
      <c r="J146" s="27"/>
      <c r="K146" s="27"/>
      <c r="L146" s="28"/>
      <c r="M146" s="28"/>
      <c r="N146" s="27"/>
      <c r="O146" s="27"/>
      <c r="P146" s="28"/>
      <c r="Q146" s="27"/>
      <c r="R146" s="27"/>
      <c r="S146" s="72"/>
      <c r="T146" s="27"/>
    </row>
    <row r="147" spans="1:20" ht="15" customHeight="1" x14ac:dyDescent="0.25">
      <c r="A147" s="27"/>
      <c r="B147" s="27"/>
      <c r="C147" s="27"/>
      <c r="D147" s="27"/>
      <c r="E147" s="27"/>
      <c r="F147" s="28"/>
      <c r="G147" s="28"/>
      <c r="H147" s="27"/>
      <c r="I147" s="27"/>
      <c r="J147" s="27"/>
      <c r="K147" s="27"/>
      <c r="L147" s="28"/>
      <c r="M147" s="28"/>
      <c r="N147" s="27"/>
      <c r="O147" s="27"/>
      <c r="P147" s="28"/>
      <c r="Q147" s="27"/>
      <c r="R147" s="27"/>
      <c r="S147" s="72"/>
      <c r="T147" s="27"/>
    </row>
    <row r="148" spans="1:20" ht="15" customHeight="1" x14ac:dyDescent="0.25">
      <c r="A148" s="27"/>
      <c r="B148" s="27"/>
      <c r="C148" s="27"/>
      <c r="D148" s="27"/>
      <c r="E148" s="27"/>
      <c r="F148" s="28"/>
      <c r="G148" s="28"/>
      <c r="H148" s="27"/>
      <c r="I148" s="27"/>
      <c r="J148" s="27"/>
      <c r="K148" s="27"/>
      <c r="L148" s="28"/>
      <c r="M148" s="28"/>
      <c r="N148" s="27"/>
      <c r="O148" s="27"/>
      <c r="P148" s="28"/>
      <c r="Q148" s="27"/>
      <c r="R148" s="27"/>
      <c r="S148" s="72"/>
      <c r="T148" s="27"/>
    </row>
    <row r="149" spans="1:20" ht="15" customHeight="1" x14ac:dyDescent="0.25">
      <c r="A149" s="27"/>
      <c r="B149" s="27"/>
      <c r="C149" s="27"/>
      <c r="D149" s="27"/>
      <c r="E149" s="27"/>
      <c r="F149" s="28"/>
      <c r="G149" s="28"/>
      <c r="H149" s="27"/>
      <c r="I149" s="27"/>
      <c r="J149" s="27"/>
      <c r="K149" s="27"/>
      <c r="L149" s="28"/>
      <c r="M149" s="28"/>
      <c r="N149" s="27"/>
      <c r="O149" s="27"/>
      <c r="P149" s="28"/>
      <c r="Q149" s="27"/>
      <c r="R149" s="27"/>
      <c r="S149" s="72"/>
      <c r="T149" s="27"/>
    </row>
    <row r="150" spans="1:20" ht="15" customHeight="1" x14ac:dyDescent="0.25">
      <c r="A150" s="27"/>
      <c r="B150" s="27"/>
      <c r="C150" s="27"/>
      <c r="D150" s="27"/>
      <c r="E150" s="27"/>
      <c r="F150" s="28"/>
      <c r="G150" s="28"/>
      <c r="H150" s="27"/>
      <c r="I150" s="27"/>
      <c r="J150" s="27"/>
      <c r="K150" s="27"/>
      <c r="L150" s="28"/>
      <c r="M150" s="28"/>
      <c r="N150" s="27"/>
      <c r="O150" s="27"/>
      <c r="P150" s="28"/>
      <c r="Q150" s="27"/>
      <c r="R150" s="27"/>
      <c r="S150" s="72"/>
      <c r="T150" s="27"/>
    </row>
    <row r="151" spans="1:20" ht="15" customHeight="1" x14ac:dyDescent="0.25">
      <c r="A151" s="27"/>
      <c r="B151" s="27"/>
      <c r="C151" s="27"/>
      <c r="D151" s="27"/>
      <c r="E151" s="27"/>
      <c r="F151" s="28"/>
      <c r="G151" s="28"/>
      <c r="H151" s="27"/>
      <c r="I151" s="27"/>
      <c r="J151" s="27"/>
      <c r="K151" s="27"/>
      <c r="L151" s="28"/>
      <c r="M151" s="28"/>
      <c r="N151" s="27"/>
      <c r="O151" s="27"/>
      <c r="P151" s="28"/>
      <c r="Q151" s="27"/>
      <c r="R151" s="27"/>
      <c r="S151" s="72"/>
      <c r="T151" s="27"/>
    </row>
  </sheetData>
  <mergeCells count="4">
    <mergeCell ref="V1:BJ1"/>
    <mergeCell ref="V51:W51"/>
    <mergeCell ref="Y51:Z51"/>
    <mergeCell ref="A1:T1"/>
  </mergeCells>
  <pageMargins left="0.7" right="0.7" top="0.75" bottom="0.75" header="0.3" footer="0.3"/>
  <pageSetup orientation="portrait" r:id="rId9"/>
  <tableParts count="3"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600-000000000000}">
          <x14:formula1>
            <xm:f>'Dropdown Choices'!$E$2:$E$7</xm:f>
          </x14:formula1>
          <xm:sqref>J3:J150</xm:sqref>
        </x14:dataValidation>
        <x14:dataValidation type="list" allowBlank="1" showInputMessage="1" showErrorMessage="1" xr:uid="{00000000-0002-0000-0600-000001000000}">
          <x14:formula1>
            <xm:f>'Dropdown Choices'!$D$2:$D$12</xm:f>
          </x14:formula1>
          <xm:sqref>K3:K150</xm:sqref>
        </x14:dataValidation>
        <x14:dataValidation type="list" allowBlank="1" showInputMessage="1" showErrorMessage="1" xr:uid="{00000000-0002-0000-0600-000002000000}">
          <x14:formula1>
            <xm:f>'Dropdown Choices'!$H$2:$H$6</xm:f>
          </x14:formula1>
          <xm:sqref>O3:O152</xm:sqref>
        </x14:dataValidation>
        <x14:dataValidation type="list" allowBlank="1" showInputMessage="1" showErrorMessage="1" xr:uid="{00000000-0002-0000-0600-000003000000}">
          <x14:formula1>
            <xm:f>'Dropdown Choices'!$I$2:$I$5</xm:f>
          </x14:formula1>
          <xm:sqref>Q3:Q152</xm:sqref>
        </x14:dataValidation>
        <x14:dataValidation type="list" allowBlank="1" showInputMessage="1" showErrorMessage="1" xr:uid="{00000000-0002-0000-0600-000004000000}">
          <x14:formula1>
            <xm:f>'Dropdown Choices'!$J$2:$J$6</xm:f>
          </x14:formula1>
          <xm:sqref>R3:R151</xm:sqref>
        </x14:dataValidation>
        <x14:dataValidation type="list" allowBlank="1" showInputMessage="1" showErrorMessage="1" xr:uid="{00000000-0002-0000-0600-000005000000}">
          <x14:formula1>
            <xm:f>'Dropdown Choices'!$K$2:$K$5</xm:f>
          </x14:formula1>
          <xm:sqref>S3:S151</xm:sqref>
        </x14:dataValidation>
        <x14:dataValidation type="list" allowBlank="1" showInputMessage="1" showErrorMessage="1" xr:uid="{00000000-0002-0000-0600-000006000000}">
          <x14:formula1>
            <xm:f>'Dropdown Choices'!$G$2:$G$29</xm:f>
          </x14:formula1>
          <xm:sqref>N3:N151</xm:sqref>
        </x14:dataValidation>
        <x14:dataValidation type="list" allowBlank="1" showInputMessage="1" showErrorMessage="1" xr:uid="{00000000-0002-0000-0600-000007000000}">
          <x14:formula1>
            <xm:f>'Dropdown Choices'!$B$2:$B$57</xm:f>
          </x14:formula1>
          <xm:sqref>D3:D150</xm:sqref>
        </x14:dataValidation>
        <x14:dataValidation type="list" allowBlank="1" showInputMessage="1" showErrorMessage="1" xr:uid="{00000000-0002-0000-0600-000008000000}">
          <x14:formula1>
            <xm:f>'Dropdown Choices'!$A$2:$A$20</xm:f>
          </x14:formula1>
          <xm:sqref>C3:C150</xm:sqref>
        </x14:dataValidation>
        <x14:dataValidation type="list" allowBlank="1" showInputMessage="1" showErrorMessage="1" xr:uid="{00000000-0002-0000-0600-000009000000}">
          <x14:formula1>
            <xm:f>'Dropdown Choices'!$F$2:$F$4</xm:f>
          </x14:formula1>
          <xm:sqref>E3:E151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BK151"/>
  <sheetViews>
    <sheetView zoomScale="80" zoomScaleNormal="80" workbookViewId="0">
      <pane xSplit="1" topLeftCell="B1" activePane="topRight" state="frozen"/>
      <selection pane="topRight" activeCell="Z64" sqref="Y64:Z64"/>
    </sheetView>
  </sheetViews>
  <sheetFormatPr defaultColWidth="20.140625" defaultRowHeight="15" customHeight="1" x14ac:dyDescent="0.25"/>
  <cols>
    <col min="1" max="1" width="16.7109375" style="41" customWidth="1"/>
    <col min="2" max="2" width="8.42578125" style="41" bestFit="1" customWidth="1"/>
    <col min="3" max="3" width="38" style="41" bestFit="1" customWidth="1"/>
    <col min="4" max="5" width="24.28515625" style="41" customWidth="1"/>
    <col min="6" max="6" width="12" style="42" bestFit="1" customWidth="1"/>
    <col min="7" max="7" width="11.85546875" style="42" bestFit="1" customWidth="1"/>
    <col min="8" max="8" width="10.85546875" style="41" customWidth="1"/>
    <col min="9" max="9" width="12.28515625" style="41" bestFit="1" customWidth="1"/>
    <col min="10" max="10" width="12.28515625" style="41" customWidth="1"/>
    <col min="11" max="11" width="41.5703125" style="41" customWidth="1"/>
    <col min="12" max="12" width="12.7109375" style="42" customWidth="1"/>
    <col min="13" max="13" width="13" style="42" bestFit="1" customWidth="1"/>
    <col min="14" max="14" width="27" style="41" bestFit="1" customWidth="1"/>
    <col min="15" max="15" width="27" style="41" customWidth="1"/>
    <col min="16" max="16" width="13.42578125" style="42" bestFit="1" customWidth="1"/>
    <col min="17" max="17" width="15.140625" style="41" customWidth="1"/>
    <col min="18" max="18" width="33.28515625" style="41" bestFit="1" customWidth="1"/>
    <col min="19" max="19" width="23.28515625" style="76" customWidth="1"/>
    <col min="20" max="20" width="26.140625" style="78" customWidth="1"/>
    <col min="21" max="21" width="1.7109375" style="1" customWidth="1"/>
    <col min="22" max="22" width="43.85546875" style="1" bestFit="1" customWidth="1"/>
    <col min="23" max="23" width="16.140625" style="1" customWidth="1"/>
    <col min="24" max="24" width="1.7109375" style="1" customWidth="1"/>
    <col min="25" max="25" width="41.7109375" style="1" customWidth="1"/>
    <col min="26" max="26" width="15.7109375" style="1" customWidth="1"/>
    <col min="27" max="27" width="1.85546875" style="1" customWidth="1"/>
    <col min="28" max="28" width="25.7109375" style="1" customWidth="1"/>
    <col min="29" max="29" width="13.7109375" style="5" customWidth="1"/>
    <col min="30" max="44" width="13.7109375" style="1" customWidth="1"/>
    <col min="45" max="45" width="1.7109375" style="1" customWidth="1"/>
    <col min="46" max="46" width="43.7109375" style="1" customWidth="1"/>
    <col min="47" max="47" width="15.7109375" style="1" customWidth="1"/>
    <col min="48" max="48" width="1.7109375" style="1" customWidth="1"/>
    <col min="49" max="50" width="22.42578125" style="1" customWidth="1"/>
    <col min="51" max="51" width="1.7109375" style="1" customWidth="1"/>
    <col min="52" max="52" width="18.85546875" style="1" customWidth="1"/>
    <col min="53" max="53" width="15.7109375" style="1" customWidth="1"/>
    <col min="54" max="54" width="1.7109375" style="1" customWidth="1"/>
    <col min="55" max="55" width="30.28515625" style="1" customWidth="1"/>
    <col min="56" max="56" width="11.85546875" style="1" customWidth="1"/>
    <col min="57" max="57" width="1.7109375" style="1" customWidth="1"/>
    <col min="58" max="58" width="33.28515625" style="1" bestFit="1" customWidth="1"/>
    <col min="59" max="63" width="22.28515625" style="1" customWidth="1"/>
    <col min="64" max="16384" width="20.140625" style="1"/>
  </cols>
  <sheetData>
    <row r="1" spans="1:63" ht="30" customHeight="1" x14ac:dyDescent="0.25">
      <c r="A1" s="107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V1" s="92" t="s">
        <v>22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3" ht="30" x14ac:dyDescent="0.25">
      <c r="A2" s="39" t="s">
        <v>71</v>
      </c>
      <c r="B2" s="39" t="s">
        <v>1</v>
      </c>
      <c r="C2" s="39" t="s">
        <v>14</v>
      </c>
      <c r="D2" s="39" t="s">
        <v>2</v>
      </c>
      <c r="E2" s="39" t="s">
        <v>148</v>
      </c>
      <c r="F2" s="40" t="s">
        <v>3</v>
      </c>
      <c r="G2" s="40" t="s">
        <v>4</v>
      </c>
      <c r="H2" s="39" t="s">
        <v>5</v>
      </c>
      <c r="I2" s="39" t="s">
        <v>9</v>
      </c>
      <c r="J2" s="39" t="s">
        <v>182</v>
      </c>
      <c r="K2" s="39" t="s">
        <v>183</v>
      </c>
      <c r="L2" s="40" t="s">
        <v>188</v>
      </c>
      <c r="M2" s="40" t="s">
        <v>29</v>
      </c>
      <c r="N2" s="39" t="s">
        <v>6</v>
      </c>
      <c r="O2" s="39" t="s">
        <v>190</v>
      </c>
      <c r="P2" s="40" t="s">
        <v>189</v>
      </c>
      <c r="Q2" s="39" t="s">
        <v>168</v>
      </c>
      <c r="R2" s="39" t="s">
        <v>170</v>
      </c>
      <c r="S2" s="71" t="s">
        <v>194</v>
      </c>
      <c r="T2" s="77" t="s">
        <v>292</v>
      </c>
      <c r="V2" s="2" t="s">
        <v>0</v>
      </c>
      <c r="W2" s="9" t="s">
        <v>191</v>
      </c>
      <c r="X2"/>
      <c r="Y2" s="8" t="s">
        <v>14</v>
      </c>
      <c r="Z2" s="9" t="s">
        <v>19</v>
      </c>
      <c r="AB2" s="53" t="s">
        <v>21</v>
      </c>
      <c r="AC2" s="6" t="s">
        <v>17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6" t="s">
        <v>184</v>
      </c>
      <c r="AU2" s="7" t="s">
        <v>19</v>
      </c>
      <c r="AV2"/>
      <c r="AW2" s="6" t="s">
        <v>2</v>
      </c>
      <c r="AX2" s="7" t="s">
        <v>20</v>
      </c>
      <c r="AZ2" s="8" t="s">
        <v>168</v>
      </c>
      <c r="BA2" s="7" t="s">
        <v>19</v>
      </c>
      <c r="BB2"/>
      <c r="BC2" s="2" t="s">
        <v>192</v>
      </c>
      <c r="BD2" t="s">
        <v>19</v>
      </c>
      <c r="BE2"/>
      <c r="BF2" s="2" t="s">
        <v>19</v>
      </c>
      <c r="BG2" s="6" t="s">
        <v>10</v>
      </c>
      <c r="BH2"/>
      <c r="BI2"/>
      <c r="BJ2"/>
      <c r="BK2"/>
    </row>
    <row r="3" spans="1:63" ht="15" customHeight="1" x14ac:dyDescent="0.25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8"/>
      <c r="M3" s="28"/>
      <c r="N3" s="27"/>
      <c r="O3" s="27"/>
      <c r="P3" s="28"/>
      <c r="Q3" s="27"/>
      <c r="R3" s="27"/>
      <c r="S3" s="72"/>
      <c r="T3" s="79"/>
      <c r="V3" s="3" t="s">
        <v>199</v>
      </c>
      <c r="W3" s="4">
        <v>0</v>
      </c>
      <c r="X3"/>
      <c r="Y3" s="3" t="s">
        <v>199</v>
      </c>
      <c r="Z3" s="4">
        <v>0</v>
      </c>
      <c r="AB3" s="6" t="s">
        <v>2</v>
      </c>
      <c r="AC3" s="7" t="s">
        <v>199</v>
      </c>
      <c r="AD3" s="7" t="s">
        <v>16</v>
      </c>
      <c r="AE3"/>
      <c r="AF3"/>
      <c r="AG3"/>
      <c r="AH3"/>
      <c r="AI3"/>
      <c r="AJ3" s="7"/>
      <c r="AK3" s="7"/>
      <c r="AL3" s="7"/>
      <c r="AM3" s="7"/>
      <c r="AN3" s="7"/>
      <c r="AO3" s="7"/>
      <c r="AP3" s="7"/>
      <c r="AQ3" s="7"/>
      <c r="AR3" s="7"/>
      <c r="AT3" s="3" t="s">
        <v>199</v>
      </c>
      <c r="AU3" s="4"/>
      <c r="AV3"/>
      <c r="AW3" s="3" t="s">
        <v>199</v>
      </c>
      <c r="AX3" s="4"/>
      <c r="AZ3" s="3" t="s">
        <v>199</v>
      </c>
      <c r="BA3" s="4"/>
      <c r="BB3"/>
      <c r="BC3" s="3" t="s">
        <v>199</v>
      </c>
      <c r="BD3" s="4">
        <v>0</v>
      </c>
      <c r="BE3"/>
      <c r="BF3" s="6" t="s">
        <v>170</v>
      </c>
      <c r="BG3" t="s">
        <v>199</v>
      </c>
      <c r="BH3" s="7" t="s">
        <v>16</v>
      </c>
      <c r="BI3"/>
      <c r="BJ3"/>
      <c r="BK3"/>
    </row>
    <row r="4" spans="1:63" ht="15" customHeight="1" x14ac:dyDescent="0.25">
      <c r="A4" s="27"/>
      <c r="B4" s="27"/>
      <c r="C4" s="27"/>
      <c r="D4" s="27"/>
      <c r="E4" s="27"/>
      <c r="F4" s="28"/>
      <c r="G4" s="28"/>
      <c r="H4" s="27"/>
      <c r="I4" s="27"/>
      <c r="J4" s="27"/>
      <c r="K4" s="27"/>
      <c r="L4" s="28"/>
      <c r="M4" s="28"/>
      <c r="N4" s="27"/>
      <c r="O4" s="27"/>
      <c r="P4" s="28"/>
      <c r="Q4" s="27"/>
      <c r="R4" s="27"/>
      <c r="S4" s="72"/>
      <c r="T4" s="27"/>
      <c r="V4" s="3" t="s">
        <v>16</v>
      </c>
      <c r="W4" s="4">
        <v>0</v>
      </c>
      <c r="X4"/>
      <c r="Y4" s="3" t="s">
        <v>16</v>
      </c>
      <c r="Z4" s="4">
        <v>0</v>
      </c>
      <c r="AB4" s="3" t="s">
        <v>199</v>
      </c>
      <c r="AC4" s="4"/>
      <c r="AD4" s="4"/>
      <c r="AE4"/>
      <c r="AF4"/>
      <c r="AG4"/>
      <c r="AH4"/>
      <c r="AI4"/>
      <c r="AJ4" s="4"/>
      <c r="AK4" s="4"/>
      <c r="AL4" s="4"/>
      <c r="AM4" s="4"/>
      <c r="AN4" s="4"/>
      <c r="AO4" s="4"/>
      <c r="AP4" s="4"/>
      <c r="AQ4" s="4"/>
      <c r="AR4" s="4"/>
      <c r="AT4" s="3" t="s">
        <v>16</v>
      </c>
      <c r="AU4" s="4"/>
      <c r="AV4"/>
      <c r="AW4" s="3" t="s">
        <v>16</v>
      </c>
      <c r="AX4" s="4"/>
      <c r="AZ4" s="3" t="s">
        <v>16</v>
      </c>
      <c r="BA4" s="4"/>
      <c r="BB4"/>
      <c r="BC4" s="3" t="s">
        <v>16</v>
      </c>
      <c r="BD4" s="4">
        <v>0</v>
      </c>
      <c r="BE4"/>
      <c r="BF4" s="3" t="s">
        <v>199</v>
      </c>
      <c r="BG4" s="4"/>
      <c r="BH4" s="4"/>
      <c r="BI4"/>
      <c r="BJ4"/>
      <c r="BK4"/>
    </row>
    <row r="5" spans="1:63" ht="15" customHeight="1" x14ac:dyDescent="0.25">
      <c r="A5" s="27"/>
      <c r="B5" s="27"/>
      <c r="C5" s="27"/>
      <c r="D5" s="27"/>
      <c r="E5" s="27"/>
      <c r="F5" s="28"/>
      <c r="G5" s="28"/>
      <c r="H5" s="27"/>
      <c r="I5" s="27"/>
      <c r="J5" s="27"/>
      <c r="K5" s="27"/>
      <c r="L5" s="28"/>
      <c r="M5" s="28"/>
      <c r="N5" s="27"/>
      <c r="O5" s="27"/>
      <c r="P5" s="28"/>
      <c r="Q5" s="27"/>
      <c r="R5" s="27"/>
      <c r="S5" s="72"/>
      <c r="T5" s="27"/>
      <c r="V5"/>
      <c r="W5"/>
      <c r="X5"/>
      <c r="Y5"/>
      <c r="Z5"/>
      <c r="AB5" s="3" t="s">
        <v>16</v>
      </c>
      <c r="AC5" s="4"/>
      <c r="AD5" s="4"/>
      <c r="AE5"/>
      <c r="AF5"/>
      <c r="AG5"/>
      <c r="AH5"/>
      <c r="AI5"/>
      <c r="AJ5" s="4"/>
      <c r="AK5" s="4"/>
      <c r="AL5" s="4"/>
      <c r="AM5" s="4"/>
      <c r="AN5" s="4"/>
      <c r="AO5" s="4"/>
      <c r="AP5" s="4"/>
      <c r="AQ5" s="4"/>
      <c r="AR5" s="4"/>
      <c r="AT5"/>
      <c r="AU5"/>
      <c r="AV5"/>
      <c r="AW5"/>
      <c r="AX5"/>
      <c r="AZ5"/>
      <c r="BA5"/>
      <c r="BB5"/>
      <c r="BC5"/>
      <c r="BD5"/>
      <c r="BE5"/>
      <c r="BF5" s="43" t="s">
        <v>16</v>
      </c>
      <c r="BG5" s="44"/>
      <c r="BH5" s="44"/>
      <c r="BI5"/>
      <c r="BJ5"/>
      <c r="BK5"/>
    </row>
    <row r="6" spans="1:63" ht="15" customHeight="1" x14ac:dyDescent="0.25">
      <c r="A6" s="27"/>
      <c r="B6" s="27"/>
      <c r="C6" s="27"/>
      <c r="D6" s="27"/>
      <c r="E6" s="27"/>
      <c r="F6" s="28"/>
      <c r="G6" s="28"/>
      <c r="H6" s="27"/>
      <c r="I6" s="27"/>
      <c r="J6" s="27"/>
      <c r="K6" s="27"/>
      <c r="L6" s="28"/>
      <c r="M6" s="28"/>
      <c r="N6" s="27"/>
      <c r="O6" s="27"/>
      <c r="P6" s="28"/>
      <c r="Q6" s="27"/>
      <c r="R6" s="27"/>
      <c r="S6" s="72"/>
      <c r="T6" s="27"/>
      <c r="V6"/>
      <c r="W6"/>
      <c r="X6"/>
      <c r="Y6"/>
      <c r="Z6"/>
      <c r="AB6"/>
      <c r="AC6"/>
      <c r="AD6"/>
      <c r="AE6"/>
      <c r="AF6"/>
      <c r="AG6"/>
      <c r="AH6"/>
      <c r="AI6"/>
      <c r="AJ6" s="4"/>
      <c r="AK6" s="4"/>
      <c r="AL6" s="4"/>
      <c r="AM6" s="4"/>
      <c r="AN6" s="4"/>
      <c r="AO6" s="4"/>
      <c r="AP6" s="4"/>
      <c r="AQ6" s="4"/>
      <c r="AR6" s="4"/>
      <c r="AT6"/>
      <c r="AU6"/>
      <c r="AV6"/>
      <c r="AW6"/>
      <c r="AX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 x14ac:dyDescent="0.25">
      <c r="A7" s="27"/>
      <c r="B7" s="27"/>
      <c r="C7" s="27"/>
      <c r="D7" s="27"/>
      <c r="E7" s="27"/>
      <c r="F7" s="28"/>
      <c r="G7" s="28"/>
      <c r="H7" s="29"/>
      <c r="I7" s="27"/>
      <c r="J7" s="27"/>
      <c r="K7" s="27"/>
      <c r="L7" s="28"/>
      <c r="M7" s="28"/>
      <c r="N7" s="27"/>
      <c r="O7" s="27"/>
      <c r="P7" s="28"/>
      <c r="Q7" s="27"/>
      <c r="R7" s="27"/>
      <c r="S7" s="72"/>
      <c r="T7" s="27"/>
      <c r="V7"/>
      <c r="W7"/>
      <c r="X7"/>
      <c r="Y7"/>
      <c r="Z7"/>
      <c r="AB7"/>
      <c r="AC7"/>
      <c r="AD7"/>
      <c r="AE7"/>
      <c r="AF7"/>
      <c r="AG7"/>
      <c r="AH7"/>
      <c r="AI7"/>
      <c r="AJ7" s="4"/>
      <c r="AK7" s="4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 x14ac:dyDescent="0.25">
      <c r="A8" s="27"/>
      <c r="B8" s="27"/>
      <c r="C8" s="27"/>
      <c r="D8" s="27"/>
      <c r="E8" s="27"/>
      <c r="F8" s="28"/>
      <c r="G8" s="28"/>
      <c r="H8" s="29"/>
      <c r="I8" s="27"/>
      <c r="J8" s="27"/>
      <c r="K8" s="27"/>
      <c r="L8" s="28"/>
      <c r="M8" s="28"/>
      <c r="N8" s="27"/>
      <c r="O8" s="27"/>
      <c r="P8" s="28"/>
      <c r="Q8" s="27"/>
      <c r="R8" s="27"/>
      <c r="S8" s="72"/>
      <c r="T8" s="27"/>
      <c r="V8"/>
      <c r="W8"/>
      <c r="X8"/>
      <c r="Y8"/>
      <c r="Z8"/>
      <c r="AB8"/>
      <c r="AC8"/>
      <c r="AD8"/>
      <c r="AE8"/>
      <c r="AF8"/>
      <c r="AG8"/>
      <c r="AH8"/>
      <c r="AI8"/>
      <c r="AJ8" s="4"/>
      <c r="AK8" s="4"/>
      <c r="AL8" s="4"/>
      <c r="AM8" s="4"/>
      <c r="AN8" s="4"/>
      <c r="AO8" s="4"/>
      <c r="AP8" s="4"/>
      <c r="AQ8" s="4"/>
      <c r="AR8" s="4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x14ac:dyDescent="0.25">
      <c r="A9" s="27"/>
      <c r="B9" s="27"/>
      <c r="C9" s="27"/>
      <c r="D9" s="27"/>
      <c r="E9" s="27"/>
      <c r="F9" s="28"/>
      <c r="G9" s="28"/>
      <c r="H9" s="29"/>
      <c r="I9" s="27"/>
      <c r="J9" s="27"/>
      <c r="K9" s="27"/>
      <c r="L9" s="28"/>
      <c r="M9" s="28"/>
      <c r="N9" s="27"/>
      <c r="O9" s="27"/>
      <c r="P9" s="28"/>
      <c r="Q9" s="27"/>
      <c r="R9" s="27"/>
      <c r="S9" s="72"/>
      <c r="T9" s="27"/>
      <c r="V9"/>
      <c r="W9"/>
      <c r="X9" s="45"/>
      <c r="Y9"/>
      <c r="Z9"/>
      <c r="AB9"/>
      <c r="AC9"/>
      <c r="AD9"/>
      <c r="AE9"/>
      <c r="AF9"/>
      <c r="AG9"/>
      <c r="AH9"/>
      <c r="AI9" s="45"/>
      <c r="AJ9" s="44"/>
      <c r="AK9" s="44"/>
      <c r="AL9" s="44"/>
      <c r="AM9" s="44"/>
      <c r="AN9" s="44"/>
      <c r="AO9" s="44"/>
      <c r="AP9" s="44"/>
      <c r="AQ9" s="44"/>
      <c r="AR9" s="44"/>
      <c r="AT9" s="45"/>
      <c r="AU9" s="45"/>
      <c r="AV9" s="45"/>
      <c r="AW9"/>
      <c r="AX9"/>
      <c r="AZ9" s="45"/>
      <c r="BA9" s="45"/>
      <c r="BB9" s="45"/>
      <c r="BC9" s="45"/>
      <c r="BD9" s="45"/>
      <c r="BE9" s="45"/>
      <c r="BF9"/>
      <c r="BG9"/>
      <c r="BH9"/>
      <c r="BI9"/>
      <c r="BJ9" s="45"/>
    </row>
    <row r="10" spans="1:63" ht="15" customHeight="1" x14ac:dyDescent="0.25">
      <c r="A10" s="27"/>
      <c r="B10" s="27"/>
      <c r="C10" s="27"/>
      <c r="D10" s="27"/>
      <c r="E10" s="27"/>
      <c r="F10" s="28"/>
      <c r="G10" s="28"/>
      <c r="H10" s="29"/>
      <c r="I10" s="27"/>
      <c r="J10" s="27"/>
      <c r="K10" s="27"/>
      <c r="L10" s="28"/>
      <c r="M10" s="28"/>
      <c r="N10" s="27"/>
      <c r="O10" s="27"/>
      <c r="P10" s="28"/>
      <c r="Q10" s="27"/>
      <c r="R10" s="27"/>
      <c r="S10" s="72"/>
      <c r="T10" s="2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4"/>
      <c r="AK10" s="4"/>
      <c r="AL10" s="4"/>
      <c r="AM10" s="4"/>
      <c r="AN10" s="4"/>
      <c r="AO10" s="4"/>
      <c r="AP10" s="4"/>
      <c r="AQ10" s="4"/>
      <c r="AR10" s="4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25">
      <c r="A11" s="27"/>
      <c r="B11" s="27"/>
      <c r="C11" s="27"/>
      <c r="D11" s="27"/>
      <c r="E11" s="27"/>
      <c r="F11" s="28"/>
      <c r="G11" s="28"/>
      <c r="H11" s="29"/>
      <c r="I11" s="27"/>
      <c r="J11" s="27"/>
      <c r="K11" s="27"/>
      <c r="L11" s="28"/>
      <c r="M11" s="28"/>
      <c r="N11" s="27"/>
      <c r="O11" s="27"/>
      <c r="P11" s="28"/>
      <c r="Q11" s="27"/>
      <c r="R11" s="27"/>
      <c r="S11" s="72"/>
      <c r="T11" s="2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4"/>
      <c r="AK11" s="4"/>
      <c r="AL11" s="4"/>
      <c r="AM11" s="4"/>
      <c r="AN11" s="4"/>
      <c r="AO11" s="4"/>
      <c r="AP11" s="4"/>
      <c r="AQ11" s="4"/>
      <c r="AR11" s="4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25">
      <c r="A12" s="27"/>
      <c r="B12" s="27"/>
      <c r="C12" s="27"/>
      <c r="D12" s="27"/>
      <c r="E12" s="27"/>
      <c r="F12" s="28"/>
      <c r="G12" s="28"/>
      <c r="H12" s="29"/>
      <c r="I12" s="27"/>
      <c r="J12" s="27"/>
      <c r="K12" s="27"/>
      <c r="L12" s="28"/>
      <c r="M12" s="28"/>
      <c r="N12" s="27"/>
      <c r="O12" s="27"/>
      <c r="P12" s="28"/>
      <c r="Q12" s="27"/>
      <c r="R12" s="27"/>
      <c r="S12" s="72"/>
      <c r="T12" s="27"/>
      <c r="V12"/>
      <c r="W12"/>
      <c r="X12"/>
      <c r="Z12"/>
      <c r="AA12"/>
      <c r="AB12"/>
      <c r="AC12"/>
      <c r="AD12"/>
      <c r="AE12"/>
      <c r="AF12"/>
      <c r="AG12"/>
      <c r="AH12"/>
      <c r="AI12"/>
      <c r="AJ12" s="4"/>
      <c r="AK12" s="4"/>
      <c r="AL12" s="4"/>
      <c r="AM12" s="4"/>
      <c r="AN12" s="4"/>
      <c r="AO12" s="4"/>
      <c r="AP12" s="4"/>
      <c r="AQ12" s="4"/>
      <c r="AR12" s="4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25">
      <c r="A13" s="27"/>
      <c r="B13" s="27"/>
      <c r="C13" s="27"/>
      <c r="D13" s="27"/>
      <c r="E13" s="27"/>
      <c r="F13" s="28"/>
      <c r="G13" s="28"/>
      <c r="H13" s="29"/>
      <c r="I13" s="27"/>
      <c r="J13" s="27"/>
      <c r="K13" s="27"/>
      <c r="L13" s="28"/>
      <c r="M13" s="28"/>
      <c r="N13" s="27"/>
      <c r="O13" s="27"/>
      <c r="P13" s="28"/>
      <c r="Q13" s="27"/>
      <c r="R13" s="27"/>
      <c r="S13" s="72"/>
      <c r="T13" s="30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25">
      <c r="A14" s="27"/>
      <c r="B14" s="27"/>
      <c r="C14" s="27"/>
      <c r="D14" s="27"/>
      <c r="E14" s="27"/>
      <c r="F14" s="28"/>
      <c r="G14" s="28"/>
      <c r="H14" s="29"/>
      <c r="I14" s="27"/>
      <c r="J14" s="27"/>
      <c r="K14" s="27"/>
      <c r="L14" s="28"/>
      <c r="M14" s="28"/>
      <c r="N14" s="27"/>
      <c r="O14" s="27"/>
      <c r="P14" s="28"/>
      <c r="Q14" s="27"/>
      <c r="R14" s="27"/>
      <c r="S14" s="73"/>
      <c r="T14" s="30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25">
      <c r="A15" s="27"/>
      <c r="B15" s="27"/>
      <c r="C15" s="27"/>
      <c r="D15" s="27"/>
      <c r="E15" s="27"/>
      <c r="F15" s="28"/>
      <c r="G15" s="28"/>
      <c r="H15" s="29"/>
      <c r="I15" s="27"/>
      <c r="J15" s="27"/>
      <c r="K15" s="27"/>
      <c r="L15" s="28"/>
      <c r="M15" s="28"/>
      <c r="N15" s="27"/>
      <c r="O15" s="27"/>
      <c r="P15" s="28"/>
      <c r="Q15" s="27"/>
      <c r="R15" s="27"/>
      <c r="S15" s="72"/>
      <c r="T15" s="30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25">
      <c r="A16" s="27"/>
      <c r="B16" s="27"/>
      <c r="C16" s="27"/>
      <c r="D16" s="27"/>
      <c r="E16" s="27"/>
      <c r="F16" s="28"/>
      <c r="G16" s="28"/>
      <c r="H16" s="29"/>
      <c r="I16" s="27"/>
      <c r="J16" s="27"/>
      <c r="K16" s="27"/>
      <c r="L16" s="28"/>
      <c r="M16" s="28"/>
      <c r="N16" s="27"/>
      <c r="O16" s="27"/>
      <c r="P16" s="28"/>
      <c r="Q16" s="27"/>
      <c r="R16" s="27"/>
      <c r="S16" s="72"/>
      <c r="T16" s="30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25">
      <c r="A17" s="31"/>
      <c r="B17" s="32"/>
      <c r="C17" s="32"/>
      <c r="D17" s="32"/>
      <c r="E17" s="32"/>
      <c r="F17" s="33"/>
      <c r="G17" s="33"/>
      <c r="H17" s="34"/>
      <c r="I17" s="32"/>
      <c r="J17" s="32"/>
      <c r="K17" s="32"/>
      <c r="L17" s="33"/>
      <c r="M17" s="33"/>
      <c r="N17" s="32"/>
      <c r="O17" s="32"/>
      <c r="P17" s="33"/>
      <c r="Q17" s="32"/>
      <c r="R17" s="32"/>
      <c r="S17" s="74"/>
      <c r="T17" s="30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25">
      <c r="A18" s="31"/>
      <c r="B18" s="32"/>
      <c r="C18" s="32"/>
      <c r="D18" s="32"/>
      <c r="E18" s="32"/>
      <c r="F18" s="33"/>
      <c r="G18" s="33"/>
      <c r="H18" s="34"/>
      <c r="I18" s="32"/>
      <c r="J18" s="32"/>
      <c r="K18" s="32"/>
      <c r="L18" s="33"/>
      <c r="M18" s="33"/>
      <c r="N18" s="32"/>
      <c r="O18" s="32"/>
      <c r="P18" s="33"/>
      <c r="Q18" s="32"/>
      <c r="R18" s="32"/>
      <c r="S18" s="72"/>
      <c r="T18" s="30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25">
      <c r="A19" s="27"/>
      <c r="B19" s="27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  <c r="N19" s="27"/>
      <c r="O19" s="27"/>
      <c r="P19" s="28"/>
      <c r="Q19" s="27"/>
      <c r="R19" s="27"/>
      <c r="S19" s="75"/>
      <c r="T19" s="30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25">
      <c r="A20" s="27"/>
      <c r="B20" s="27"/>
      <c r="C20" s="27"/>
      <c r="D20" s="27"/>
      <c r="E20" s="27"/>
      <c r="F20" s="28"/>
      <c r="G20" s="28"/>
      <c r="H20" s="27"/>
      <c r="I20" s="27"/>
      <c r="J20" s="27"/>
      <c r="K20" s="27"/>
      <c r="L20" s="28"/>
      <c r="M20" s="28"/>
      <c r="N20" s="27"/>
      <c r="O20" s="27"/>
      <c r="P20" s="28"/>
      <c r="Q20" s="27"/>
      <c r="R20" s="27"/>
      <c r="S20" s="75"/>
      <c r="T20" s="30"/>
      <c r="U20"/>
      <c r="BJ20"/>
    </row>
    <row r="21" spans="1:62" ht="15" customHeight="1" x14ac:dyDescent="0.25">
      <c r="A21" s="27"/>
      <c r="B21" s="27"/>
      <c r="C21" s="27"/>
      <c r="D21" s="27"/>
      <c r="E21" s="27"/>
      <c r="F21" s="28"/>
      <c r="G21" s="28"/>
      <c r="H21" s="27"/>
      <c r="I21" s="27"/>
      <c r="J21" s="27"/>
      <c r="K21" s="27"/>
      <c r="L21" s="28"/>
      <c r="M21" s="28"/>
      <c r="N21" s="27"/>
      <c r="O21" s="27"/>
      <c r="P21" s="28"/>
      <c r="Q21" s="27"/>
      <c r="R21" s="27"/>
      <c r="S21" s="75"/>
      <c r="T21" s="30"/>
      <c r="U21"/>
      <c r="BJ21"/>
    </row>
    <row r="22" spans="1:62" ht="15" customHeight="1" x14ac:dyDescent="0.25">
      <c r="A22" s="2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28"/>
      <c r="N22" s="27"/>
      <c r="O22" s="27"/>
      <c r="P22" s="28"/>
      <c r="Q22" s="27"/>
      <c r="R22" s="27"/>
      <c r="S22" s="75"/>
      <c r="T22" s="30"/>
      <c r="U22"/>
    </row>
    <row r="23" spans="1:62" ht="15" customHeight="1" x14ac:dyDescent="0.25">
      <c r="A23" s="27"/>
      <c r="B23" s="27"/>
      <c r="C23" s="27"/>
      <c r="D23" s="27"/>
      <c r="E23" s="27"/>
      <c r="F23" s="28"/>
      <c r="G23" s="28"/>
      <c r="H23" s="27"/>
      <c r="I23" s="27"/>
      <c r="J23" s="27"/>
      <c r="K23" s="27"/>
      <c r="L23" s="28"/>
      <c r="M23" s="28"/>
      <c r="N23" s="27"/>
      <c r="O23" s="27"/>
      <c r="P23" s="28"/>
      <c r="Q23" s="27"/>
      <c r="R23" s="27"/>
      <c r="S23" s="75"/>
      <c r="T23" s="30"/>
      <c r="U23"/>
    </row>
    <row r="24" spans="1:62" ht="15" customHeight="1" x14ac:dyDescent="0.25">
      <c r="A24" s="2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28"/>
      <c r="N24" s="27"/>
      <c r="O24" s="27"/>
      <c r="P24" s="28"/>
      <c r="Q24" s="27"/>
      <c r="R24" s="27"/>
      <c r="S24" s="75"/>
      <c r="T24" s="30"/>
      <c r="U24"/>
    </row>
    <row r="25" spans="1:62" ht="15" customHeight="1" x14ac:dyDescent="0.25">
      <c r="A25" s="27"/>
      <c r="B25" s="27"/>
      <c r="C25" s="27"/>
      <c r="D25" s="27"/>
      <c r="E25" s="27"/>
      <c r="F25" s="28"/>
      <c r="G25" s="28"/>
      <c r="H25" s="27"/>
      <c r="I25" s="27"/>
      <c r="J25" s="27"/>
      <c r="K25" s="27"/>
      <c r="L25" s="28"/>
      <c r="M25" s="28"/>
      <c r="N25" s="27"/>
      <c r="O25" s="27"/>
      <c r="P25" s="28"/>
      <c r="Q25" s="27"/>
      <c r="R25" s="27"/>
      <c r="S25" s="75"/>
      <c r="T25" s="30"/>
      <c r="U25"/>
    </row>
    <row r="26" spans="1:62" ht="15" customHeight="1" x14ac:dyDescent="0.25">
      <c r="A26" s="2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28"/>
      <c r="N26" s="27"/>
      <c r="O26" s="27"/>
      <c r="P26" s="28"/>
      <c r="Q26" s="27"/>
      <c r="R26" s="27"/>
      <c r="S26" s="75"/>
      <c r="T26" s="30"/>
      <c r="U2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62" ht="15" customHeight="1" x14ac:dyDescent="0.25">
      <c r="A27" s="27"/>
      <c r="B27" s="27"/>
      <c r="C27" s="27"/>
      <c r="D27" s="27"/>
      <c r="E27" s="27"/>
      <c r="F27" s="28"/>
      <c r="G27" s="28"/>
      <c r="H27" s="27"/>
      <c r="I27" s="27"/>
      <c r="J27" s="27"/>
      <c r="K27" s="27"/>
      <c r="L27" s="28"/>
      <c r="M27" s="28"/>
      <c r="N27" s="27"/>
      <c r="O27" s="27"/>
      <c r="P27" s="28"/>
      <c r="Q27" s="27"/>
      <c r="R27" s="27"/>
      <c r="S27" s="75"/>
      <c r="T27" s="30"/>
      <c r="U27"/>
    </row>
    <row r="28" spans="1:62" ht="15" customHeight="1" x14ac:dyDescent="0.25">
      <c r="A28" s="2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28"/>
      <c r="N28" s="27"/>
      <c r="O28" s="27"/>
      <c r="P28" s="28"/>
      <c r="Q28" s="27"/>
      <c r="R28" s="27"/>
      <c r="S28" s="75"/>
      <c r="T28" s="30"/>
      <c r="U28"/>
    </row>
    <row r="29" spans="1:62" ht="15" customHeight="1" x14ac:dyDescent="0.25">
      <c r="A29" s="27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8"/>
      <c r="M29" s="28"/>
      <c r="N29" s="27"/>
      <c r="O29" s="27"/>
      <c r="P29" s="28"/>
      <c r="Q29" s="27"/>
      <c r="R29" s="27"/>
      <c r="S29" s="75"/>
      <c r="T29" s="30"/>
      <c r="U29"/>
    </row>
    <row r="30" spans="1:62" ht="15" customHeight="1" x14ac:dyDescent="0.25">
      <c r="A30" s="2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28"/>
      <c r="N30" s="27"/>
      <c r="O30" s="27"/>
      <c r="P30" s="28"/>
      <c r="Q30" s="27"/>
      <c r="R30" s="27"/>
      <c r="S30" s="75"/>
      <c r="T30" s="30"/>
      <c r="U30"/>
    </row>
    <row r="31" spans="1:62" ht="15" customHeight="1" x14ac:dyDescent="0.25">
      <c r="A31" s="27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8"/>
      <c r="M31" s="28"/>
      <c r="N31" s="27"/>
      <c r="O31" s="27"/>
      <c r="P31" s="28"/>
      <c r="Q31" s="27"/>
      <c r="R31" s="27"/>
      <c r="S31" s="72"/>
      <c r="T31" s="27"/>
    </row>
    <row r="32" spans="1:62" ht="15" customHeight="1" x14ac:dyDescent="0.25">
      <c r="A32" s="27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8"/>
      <c r="M32" s="28"/>
      <c r="N32" s="27"/>
      <c r="O32" s="27"/>
      <c r="P32" s="28"/>
      <c r="Q32" s="27"/>
      <c r="R32" s="27"/>
      <c r="S32" s="72"/>
      <c r="T32" s="27"/>
    </row>
    <row r="33" spans="1:20" ht="15" customHeight="1" x14ac:dyDescent="0.25">
      <c r="A33" s="27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8"/>
      <c r="M33" s="28"/>
      <c r="N33" s="27"/>
      <c r="O33" s="27"/>
      <c r="P33" s="28"/>
      <c r="Q33" s="27"/>
      <c r="R33" s="27"/>
      <c r="S33" s="72"/>
      <c r="T33" s="27"/>
    </row>
    <row r="34" spans="1:20" ht="15" customHeight="1" x14ac:dyDescent="0.25">
      <c r="A34" s="27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8"/>
      <c r="M34" s="28"/>
      <c r="N34" s="27"/>
      <c r="O34" s="27"/>
      <c r="P34" s="28"/>
      <c r="Q34" s="27"/>
      <c r="R34" s="27"/>
      <c r="S34" s="72"/>
      <c r="T34" s="27"/>
    </row>
    <row r="35" spans="1:20" ht="15" customHeight="1" x14ac:dyDescent="0.25">
      <c r="A35" s="27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8"/>
      <c r="M35" s="28"/>
      <c r="N35" s="27"/>
      <c r="O35" s="27"/>
      <c r="P35" s="28"/>
      <c r="Q35" s="27"/>
      <c r="R35" s="27"/>
      <c r="S35" s="72"/>
      <c r="T35" s="27"/>
    </row>
    <row r="36" spans="1:20" ht="15" customHeight="1" x14ac:dyDescent="0.25">
      <c r="A36" s="27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8"/>
      <c r="M36" s="28"/>
      <c r="N36" s="27"/>
      <c r="O36" s="27"/>
      <c r="P36" s="28"/>
      <c r="Q36" s="27"/>
      <c r="R36" s="27"/>
      <c r="S36" s="72"/>
      <c r="T36" s="27"/>
    </row>
    <row r="37" spans="1:20" ht="15" customHeight="1" x14ac:dyDescent="0.25">
      <c r="A37" s="27"/>
      <c r="B37" s="27"/>
      <c r="C37" s="27"/>
      <c r="D37" s="27"/>
      <c r="E37" s="27"/>
      <c r="F37" s="28"/>
      <c r="G37" s="28"/>
      <c r="H37" s="27"/>
      <c r="I37" s="27"/>
      <c r="J37" s="27"/>
      <c r="K37" s="27"/>
      <c r="L37" s="28"/>
      <c r="M37" s="28"/>
      <c r="N37" s="27"/>
      <c r="O37" s="27"/>
      <c r="P37" s="28"/>
      <c r="Q37" s="27"/>
      <c r="R37" s="27"/>
      <c r="S37" s="72"/>
      <c r="T37" s="27"/>
    </row>
    <row r="38" spans="1:20" ht="15" customHeight="1" x14ac:dyDescent="0.25">
      <c r="A38" s="27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  <c r="M38" s="28"/>
      <c r="N38" s="27"/>
      <c r="O38" s="27"/>
      <c r="P38" s="28"/>
      <c r="Q38" s="27"/>
      <c r="R38" s="27"/>
      <c r="S38" s="72"/>
      <c r="T38" s="27"/>
    </row>
    <row r="39" spans="1:20" ht="15" customHeight="1" x14ac:dyDescent="0.25">
      <c r="A39" s="27"/>
      <c r="B39" s="27"/>
      <c r="C39" s="27"/>
      <c r="D39" s="27"/>
      <c r="E39" s="27"/>
      <c r="F39" s="28"/>
      <c r="G39" s="28"/>
      <c r="H39" s="27"/>
      <c r="I39" s="27"/>
      <c r="J39" s="27"/>
      <c r="K39" s="27"/>
      <c r="L39" s="28"/>
      <c r="M39" s="28"/>
      <c r="N39" s="27"/>
      <c r="O39" s="27"/>
      <c r="P39" s="28"/>
      <c r="Q39" s="27"/>
      <c r="R39" s="27"/>
      <c r="S39" s="72"/>
      <c r="T39" s="27"/>
    </row>
    <row r="40" spans="1:20" ht="15" customHeight="1" x14ac:dyDescent="0.25">
      <c r="A40" s="27"/>
      <c r="B40" s="27"/>
      <c r="C40" s="27"/>
      <c r="D40" s="27"/>
      <c r="E40" s="27"/>
      <c r="F40" s="28"/>
      <c r="G40" s="28"/>
      <c r="H40" s="27"/>
      <c r="I40" s="27"/>
      <c r="J40" s="27"/>
      <c r="K40" s="27"/>
      <c r="L40" s="28"/>
      <c r="M40" s="28"/>
      <c r="N40" s="27"/>
      <c r="O40" s="27"/>
      <c r="P40" s="28"/>
      <c r="Q40" s="27"/>
      <c r="R40" s="27"/>
      <c r="S40" s="72"/>
      <c r="T40" s="27"/>
    </row>
    <row r="41" spans="1:20" ht="15" customHeight="1" x14ac:dyDescent="0.25">
      <c r="A41" s="27"/>
      <c r="B41" s="27"/>
      <c r="C41" s="27"/>
      <c r="D41" s="27"/>
      <c r="E41" s="27"/>
      <c r="F41" s="28"/>
      <c r="G41" s="28"/>
      <c r="H41" s="27"/>
      <c r="I41" s="27"/>
      <c r="J41" s="27"/>
      <c r="K41" s="27"/>
      <c r="L41" s="28"/>
      <c r="M41" s="28"/>
      <c r="N41" s="27"/>
      <c r="O41" s="27"/>
      <c r="P41" s="28"/>
      <c r="Q41" s="27"/>
      <c r="R41" s="27"/>
      <c r="S41" s="72"/>
      <c r="T41" s="27"/>
    </row>
    <row r="42" spans="1:20" ht="15" customHeight="1" x14ac:dyDescent="0.25">
      <c r="A42" s="27"/>
      <c r="B42" s="27"/>
      <c r="C42" s="27"/>
      <c r="D42" s="27"/>
      <c r="E42" s="27"/>
      <c r="F42" s="28"/>
      <c r="G42" s="28"/>
      <c r="H42" s="27"/>
      <c r="I42" s="27"/>
      <c r="J42" s="27"/>
      <c r="K42" s="27"/>
      <c r="L42" s="28"/>
      <c r="M42" s="28"/>
      <c r="N42" s="27"/>
      <c r="O42" s="27"/>
      <c r="P42" s="28"/>
      <c r="Q42" s="27"/>
      <c r="R42" s="27"/>
      <c r="S42" s="72"/>
      <c r="T42" s="27"/>
    </row>
    <row r="43" spans="1:20" ht="15" customHeight="1" x14ac:dyDescent="0.25">
      <c r="A43" s="27"/>
      <c r="B43" s="27"/>
      <c r="C43" s="27"/>
      <c r="D43" s="27"/>
      <c r="E43" s="27"/>
      <c r="F43" s="28"/>
      <c r="G43" s="28"/>
      <c r="H43" s="27"/>
      <c r="I43" s="27"/>
      <c r="J43" s="27"/>
      <c r="K43" s="27"/>
      <c r="L43" s="28"/>
      <c r="M43" s="28"/>
      <c r="N43" s="27"/>
      <c r="O43" s="27"/>
      <c r="P43" s="28"/>
      <c r="Q43" s="27"/>
      <c r="R43" s="27"/>
      <c r="S43" s="72"/>
      <c r="T43" s="27"/>
    </row>
    <row r="44" spans="1:20" ht="15" customHeight="1" x14ac:dyDescent="0.25">
      <c r="A44" s="27"/>
      <c r="B44" s="27"/>
      <c r="C44" s="27"/>
      <c r="D44" s="27"/>
      <c r="E44" s="27"/>
      <c r="F44" s="28"/>
      <c r="G44" s="28"/>
      <c r="H44" s="27"/>
      <c r="I44" s="27"/>
      <c r="J44" s="27"/>
      <c r="K44" s="27"/>
      <c r="L44" s="28"/>
      <c r="M44" s="28"/>
      <c r="N44" s="27"/>
      <c r="O44" s="27"/>
      <c r="P44" s="28"/>
      <c r="Q44" s="27"/>
      <c r="R44" s="27"/>
      <c r="S44" s="72"/>
      <c r="T44" s="27"/>
    </row>
    <row r="45" spans="1:20" ht="15" customHeight="1" x14ac:dyDescent="0.25">
      <c r="A45" s="27"/>
      <c r="B45" s="27"/>
      <c r="C45" s="27"/>
      <c r="D45" s="27"/>
      <c r="E45" s="27"/>
      <c r="F45" s="28"/>
      <c r="G45" s="28"/>
      <c r="H45" s="27"/>
      <c r="I45" s="27"/>
      <c r="J45" s="27"/>
      <c r="K45" s="27"/>
      <c r="L45" s="28"/>
      <c r="M45" s="28"/>
      <c r="N45" s="27"/>
      <c r="O45" s="27"/>
      <c r="P45" s="28"/>
      <c r="Q45" s="27"/>
      <c r="R45" s="27"/>
      <c r="S45" s="72"/>
      <c r="T45" s="27"/>
    </row>
    <row r="46" spans="1:20" ht="15" customHeight="1" x14ac:dyDescent="0.25">
      <c r="A46" s="27"/>
      <c r="B46" s="27"/>
      <c r="C46" s="27"/>
      <c r="D46" s="27"/>
      <c r="E46" s="27"/>
      <c r="F46" s="28"/>
      <c r="G46" s="28"/>
      <c r="H46" s="27"/>
      <c r="I46" s="27"/>
      <c r="J46" s="27"/>
      <c r="K46" s="27"/>
      <c r="L46" s="28"/>
      <c r="M46" s="28"/>
      <c r="N46" s="27"/>
      <c r="O46" s="27"/>
      <c r="P46" s="28"/>
      <c r="Q46" s="27"/>
      <c r="R46" s="27"/>
      <c r="S46" s="72"/>
      <c r="T46" s="27"/>
    </row>
    <row r="47" spans="1:20" ht="15" customHeight="1" x14ac:dyDescent="0.25">
      <c r="A47" s="27"/>
      <c r="B47" s="27"/>
      <c r="C47" s="27"/>
      <c r="D47" s="27"/>
      <c r="E47" s="27"/>
      <c r="F47" s="28"/>
      <c r="G47" s="28"/>
      <c r="H47" s="27"/>
      <c r="I47" s="27"/>
      <c r="J47" s="27"/>
      <c r="K47" s="27"/>
      <c r="L47" s="28"/>
      <c r="M47" s="28"/>
      <c r="N47" s="27"/>
      <c r="O47" s="27"/>
      <c r="P47" s="28"/>
      <c r="Q47" s="27"/>
      <c r="R47" s="27"/>
      <c r="S47" s="72"/>
      <c r="T47" s="27"/>
    </row>
    <row r="48" spans="1:20" ht="15" customHeight="1" x14ac:dyDescent="0.25">
      <c r="A48" s="27"/>
      <c r="B48" s="27"/>
      <c r="C48" s="27"/>
      <c r="D48" s="27"/>
      <c r="E48" s="27"/>
      <c r="F48" s="28"/>
      <c r="G48" s="28"/>
      <c r="H48" s="27"/>
      <c r="I48" s="27"/>
      <c r="J48" s="27"/>
      <c r="K48" s="27"/>
      <c r="L48" s="28"/>
      <c r="M48" s="28"/>
      <c r="N48" s="27"/>
      <c r="O48" s="27"/>
      <c r="P48" s="28"/>
      <c r="Q48" s="27"/>
      <c r="R48" s="27"/>
      <c r="S48" s="72"/>
      <c r="T48" s="27"/>
    </row>
    <row r="49" spans="1:26" ht="15" customHeight="1" x14ac:dyDescent="0.25">
      <c r="A49" s="27"/>
      <c r="B49" s="27"/>
      <c r="C49" s="27"/>
      <c r="D49" s="27"/>
      <c r="E49" s="27"/>
      <c r="F49" s="28"/>
      <c r="G49" s="28"/>
      <c r="H49" s="27"/>
      <c r="I49" s="27"/>
      <c r="J49" s="27"/>
      <c r="K49" s="27"/>
      <c r="L49" s="28"/>
      <c r="M49" s="28"/>
      <c r="N49" s="27"/>
      <c r="O49" s="27"/>
      <c r="P49" s="28"/>
      <c r="Q49" s="27"/>
      <c r="R49" s="27"/>
      <c r="S49" s="72"/>
      <c r="T49" s="27"/>
    </row>
    <row r="50" spans="1:26" ht="15" customHeight="1" thickBot="1" x14ac:dyDescent="0.3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8"/>
      <c r="M50" s="28"/>
      <c r="N50" s="27"/>
      <c r="O50" s="27"/>
      <c r="P50" s="28"/>
      <c r="Q50" s="27"/>
      <c r="R50" s="27"/>
      <c r="S50" s="72"/>
      <c r="T50" s="27"/>
    </row>
    <row r="51" spans="1:26" ht="15" customHeight="1" thickBot="1" x14ac:dyDescent="0.3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8"/>
      <c r="M51" s="28"/>
      <c r="N51" s="27"/>
      <c r="O51" s="27"/>
      <c r="P51" s="28"/>
      <c r="Q51" s="27"/>
      <c r="R51" s="27"/>
      <c r="S51" s="72"/>
      <c r="T51" s="27"/>
      <c r="V51" s="88" t="s">
        <v>23</v>
      </c>
      <c r="W51" s="89"/>
      <c r="Y51" s="90" t="s">
        <v>193</v>
      </c>
      <c r="Z51" s="91"/>
    </row>
    <row r="52" spans="1:26" ht="15" customHeight="1" x14ac:dyDescent="0.2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8"/>
      <c r="M52" s="28"/>
      <c r="N52" s="27"/>
      <c r="O52" s="27"/>
      <c r="P52" s="28"/>
      <c r="Q52" s="27"/>
      <c r="R52" s="27"/>
      <c r="S52" s="72"/>
      <c r="T52" s="27"/>
      <c r="V52" s="12" t="s">
        <v>26</v>
      </c>
      <c r="Y52" s="12" t="s">
        <v>309</v>
      </c>
      <c r="Z52" s="47" t="e">
        <f>GETPIVOTDATA("Diagnosis",$Y$2)/W52*1000</f>
        <v>#DIV/0!</v>
      </c>
    </row>
    <row r="53" spans="1:26" ht="15" customHeight="1" x14ac:dyDescent="0.2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8"/>
      <c r="M53" s="28"/>
      <c r="N53" s="27"/>
      <c r="O53" s="27"/>
      <c r="P53" s="28"/>
      <c r="Q53" s="27"/>
      <c r="R53" s="27"/>
      <c r="S53" s="72"/>
      <c r="T53" s="27"/>
      <c r="V53" s="12" t="s">
        <v>27</v>
      </c>
      <c r="W53" s="48" t="e">
        <f>GETPIVOTDATA("Antibiotic",$AB$2)/W52*1000</f>
        <v>#DIV/0!</v>
      </c>
      <c r="Y53" s="38" t="s">
        <v>180</v>
      </c>
      <c r="Z53" s="47">
        <f>SUMIF(Z54:Z55,"&gt;0")</f>
        <v>0</v>
      </c>
    </row>
    <row r="54" spans="1:26" ht="15" customHeight="1" x14ac:dyDescent="0.2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8"/>
      <c r="M54" s="28"/>
      <c r="N54" s="27"/>
      <c r="O54" s="27"/>
      <c r="P54" s="28"/>
      <c r="Q54" s="27"/>
      <c r="R54" s="27"/>
      <c r="S54" s="72"/>
      <c r="T54" s="27"/>
      <c r="V54" s="12" t="s">
        <v>28</v>
      </c>
      <c r="W54" s="48" t="e">
        <f>GETPIVOTDATA("Days of Therapy",$AW$2)/W52*1000</f>
        <v>#DIV/0!</v>
      </c>
      <c r="Y54" s="46" t="s">
        <v>179</v>
      </c>
      <c r="Z54" s="52">
        <f>IFERROR(GETPIVOTDATA("Diagnosis",$Y$2,"Diagnosis","Urinary tract infection (without catheter)")/W52*1000,0)</f>
        <v>0</v>
      </c>
    </row>
    <row r="55" spans="1:26" ht="15" customHeight="1" x14ac:dyDescent="0.2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8"/>
      <c r="M55" s="28"/>
      <c r="N55" s="27"/>
      <c r="O55" s="27"/>
      <c r="P55" s="28"/>
      <c r="Q55" s="27"/>
      <c r="R55" s="27"/>
      <c r="S55" s="72"/>
      <c r="T55" s="27"/>
      <c r="V55" s="12" t="s">
        <v>195</v>
      </c>
      <c r="W55" s="49">
        <f>IFERROR(GETPIVOTDATA("SBAR Usage and Completeness",$BF$2,"SBAR Usage and Completeness","SBAR used and complete")/GETPIVOTDATA("SBAR Usage and Completeness",$BF$2),0)</f>
        <v>0</v>
      </c>
      <c r="Y55" s="46" t="s">
        <v>181</v>
      </c>
      <c r="Z55" s="52">
        <f>IFERROR(GETPIVOTDATA("Diagnosis",$Y$2,"Diagnosis","Urinary tract infection (with catheter)")/W52*1000,0)</f>
        <v>0</v>
      </c>
    </row>
    <row r="56" spans="1:26" ht="15" customHeight="1" x14ac:dyDescent="0.2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8"/>
      <c r="M56" s="28"/>
      <c r="N56" s="27"/>
      <c r="O56" s="27"/>
      <c r="P56" s="28"/>
      <c r="Q56" s="27"/>
      <c r="R56" s="27"/>
      <c r="S56" s="72"/>
      <c r="T56" s="27"/>
      <c r="V56" s="50" t="s">
        <v>30</v>
      </c>
      <c r="W56" s="51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</v>
      </c>
      <c r="Y56" s="38" t="s">
        <v>66</v>
      </c>
      <c r="Z56" s="47">
        <f>SUMIF(Z57:Z62,"&gt;0")</f>
        <v>0</v>
      </c>
    </row>
    <row r="57" spans="1:26" ht="15" customHeight="1" x14ac:dyDescent="0.2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8"/>
      <c r="M57" s="28"/>
      <c r="N57" s="27"/>
      <c r="O57" s="27"/>
      <c r="P57" s="28"/>
      <c r="Q57" s="27"/>
      <c r="R57" s="27"/>
      <c r="S57" s="72"/>
      <c r="T57" s="27"/>
      <c r="V57" s="12" t="s">
        <v>196</v>
      </c>
      <c r="W57" s="49">
        <f>IFERROR(GETPIVOTDATA("SBAR Usage and Completeness",$BF$2,"SBAR Usage and Completeness","SBAR used but incomplete")/GETPIVOTDATA("SBAR Usage and Completeness",$BF$2),0)</f>
        <v>0</v>
      </c>
      <c r="Y57" s="46" t="s">
        <v>25</v>
      </c>
      <c r="Z57" s="52">
        <f>IFERROR(GETPIVOTDATA("Diagnosis",$Y$2,"Diagnosis","pneumonia")/W52*1000,0)</f>
        <v>0</v>
      </c>
    </row>
    <row r="58" spans="1:26" ht="15" customHeight="1" x14ac:dyDescent="0.2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8"/>
      <c r="M58" s="28"/>
      <c r="N58" s="27"/>
      <c r="O58" s="27"/>
      <c r="P58" s="28"/>
      <c r="Q58" s="27"/>
      <c r="R58" s="27"/>
      <c r="S58" s="72"/>
      <c r="T58" s="27"/>
      <c r="V58" s="12" t="s">
        <v>197</v>
      </c>
      <c r="W58" s="49">
        <f>IFERROR(GETPIVOTDATA("SBAR Usage and Completeness",$BF$2,"SBAR Usage and Completeness","SBAR not used")/GETPIVOTDATA("SBAR Usage and Completeness",$BF$2),0)</f>
        <v>0</v>
      </c>
      <c r="Y58" s="46" t="s">
        <v>178</v>
      </c>
      <c r="Z58" s="52">
        <f>IFERROR(GETPIVOTDATA("Diagnosis",$Y$2,"Diagnosis","influenza-like illness")/W52*1000,0)</f>
        <v>0</v>
      </c>
    </row>
    <row r="59" spans="1:26" ht="15" customHeight="1" x14ac:dyDescent="0.2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8"/>
      <c r="M59" s="28"/>
      <c r="N59" s="27"/>
      <c r="O59" s="27"/>
      <c r="P59" s="28"/>
      <c r="Q59" s="27"/>
      <c r="R59" s="27"/>
      <c r="S59" s="72"/>
      <c r="T59" s="27"/>
      <c r="V59" s="12" t="s">
        <v>308</v>
      </c>
      <c r="W59" s="48">
        <f>IFERROR(GETPIVOTDATA("Microbiology Test Sent",$AT$2,"Microbiology Test Sent","Urinalysis and reflex culture and sensitivities")/W52*1000,0)</f>
        <v>0</v>
      </c>
      <c r="Y59" s="46" t="s">
        <v>297</v>
      </c>
      <c r="Z59" s="52">
        <f>IFERROR(GETPIVOTDATA("Diagnosis",$Y$2,"Diagnosis","acute bronchitis or tracheobronchitis")/W52*1000,0)</f>
        <v>0</v>
      </c>
    </row>
    <row r="60" spans="1:26" ht="15" customHeight="1" x14ac:dyDescent="0.2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8"/>
      <c r="M60" s="28"/>
      <c r="N60" s="27"/>
      <c r="O60" s="27"/>
      <c r="P60" s="28"/>
      <c r="Q60" s="27"/>
      <c r="R60" s="27"/>
      <c r="S60" s="72"/>
      <c r="T60" s="27"/>
      <c r="V60" s="12"/>
      <c r="W60" s="11"/>
      <c r="Y60" s="46" t="s">
        <v>294</v>
      </c>
      <c r="Z60" s="52">
        <f>IFERROR(GETPIVOTDATA("Diagnosis",$Y$2,"Diagnosis","copd exacerbation")/W52*1000,0)</f>
        <v>0</v>
      </c>
    </row>
    <row r="61" spans="1:26" ht="15" customHeight="1" x14ac:dyDescent="0.25">
      <c r="A61" s="27"/>
      <c r="B61" s="27"/>
      <c r="C61" s="27"/>
      <c r="D61" s="27"/>
      <c r="E61" s="27"/>
      <c r="F61" s="28"/>
      <c r="G61" s="28"/>
      <c r="H61" s="27"/>
      <c r="I61" s="27"/>
      <c r="J61" s="27"/>
      <c r="K61" s="27"/>
      <c r="L61" s="28"/>
      <c r="M61" s="28"/>
      <c r="N61" s="27"/>
      <c r="O61" s="27"/>
      <c r="P61" s="28"/>
      <c r="Q61" s="27"/>
      <c r="R61" s="27"/>
      <c r="S61" s="72"/>
      <c r="T61" s="27"/>
      <c r="Y61" s="46" t="s">
        <v>74</v>
      </c>
      <c r="Z61" s="52">
        <f>IFERROR(GETPIVOTDATA("Diagnosis",$Y$2,"Diagnosis","common cold syndrome")/W52*1000,0)</f>
        <v>0</v>
      </c>
    </row>
    <row r="62" spans="1:26" ht="15" customHeight="1" x14ac:dyDescent="0.25">
      <c r="A62" s="27"/>
      <c r="B62" s="27"/>
      <c r="C62" s="27"/>
      <c r="D62" s="27"/>
      <c r="E62" s="27"/>
      <c r="F62" s="28"/>
      <c r="G62" s="28"/>
      <c r="H62" s="27"/>
      <c r="I62" s="27"/>
      <c r="J62" s="27"/>
      <c r="K62" s="27"/>
      <c r="L62" s="28"/>
      <c r="M62" s="28"/>
      <c r="N62" s="27"/>
      <c r="O62" s="27"/>
      <c r="P62" s="28"/>
      <c r="Q62" s="27"/>
      <c r="R62" s="27"/>
      <c r="S62" s="72"/>
      <c r="T62" s="27"/>
      <c r="Y62" s="46" t="s">
        <v>295</v>
      </c>
      <c r="Z62" s="52">
        <f>IFERROR(GETPIVOTDATA("Diagnosis",$Y$2,"Diagnosis","pharyngitis")/W52*1000,0)</f>
        <v>0</v>
      </c>
    </row>
    <row r="63" spans="1:26" ht="15" customHeight="1" x14ac:dyDescent="0.25">
      <c r="A63" s="27"/>
      <c r="B63" s="27"/>
      <c r="C63" s="27"/>
      <c r="D63" s="27"/>
      <c r="E63" s="27"/>
      <c r="F63" s="28"/>
      <c r="G63" s="28"/>
      <c r="H63" s="27"/>
      <c r="I63" s="27"/>
      <c r="J63" s="27"/>
      <c r="K63" s="27"/>
      <c r="L63" s="28"/>
      <c r="M63" s="28"/>
      <c r="N63" s="27"/>
      <c r="O63" s="27"/>
      <c r="P63" s="28"/>
      <c r="Q63" s="27"/>
      <c r="R63" s="27"/>
      <c r="S63" s="72"/>
      <c r="T63" s="27"/>
      <c r="Y63" s="37" t="s">
        <v>62</v>
      </c>
      <c r="Z63" s="47">
        <f>IFERROR(GETPIVOTDATA("Diagnosis",$Y$2,"Diagnosis","cellulitis, soft tissue, or wound infection")/W52*1000,0)</f>
        <v>0</v>
      </c>
    </row>
    <row r="64" spans="1:26" ht="15" customHeight="1" x14ac:dyDescent="0.25">
      <c r="A64" s="27"/>
      <c r="B64" s="27"/>
      <c r="C64" s="27"/>
      <c r="D64" s="27"/>
      <c r="E64" s="27"/>
      <c r="F64" s="28"/>
      <c r="G64" s="28"/>
      <c r="H64" s="27"/>
      <c r="I64" s="27"/>
      <c r="J64" s="27"/>
      <c r="K64" s="27"/>
      <c r="L64" s="28"/>
      <c r="M64" s="28"/>
      <c r="N64" s="27"/>
      <c r="O64" s="27"/>
      <c r="P64" s="28"/>
      <c r="Q64" s="27"/>
      <c r="R64" s="27"/>
      <c r="S64" s="72"/>
      <c r="T64" s="27"/>
      <c r="Y64" s="38" t="s">
        <v>298</v>
      </c>
      <c r="Z64" s="47">
        <f>SUMIF(Z65:Z66,"&gt;0")</f>
        <v>0</v>
      </c>
    </row>
    <row r="65" spans="1:26" ht="15" customHeight="1" x14ac:dyDescent="0.25">
      <c r="A65" s="27"/>
      <c r="B65" s="27"/>
      <c r="C65" s="27"/>
      <c r="D65" s="27"/>
      <c r="E65" s="27"/>
      <c r="F65" s="28"/>
      <c r="G65" s="28"/>
      <c r="H65" s="27"/>
      <c r="I65" s="27"/>
      <c r="J65" s="27"/>
      <c r="K65" s="27"/>
      <c r="L65" s="28"/>
      <c r="M65" s="28"/>
      <c r="N65" s="27"/>
      <c r="O65" s="27"/>
      <c r="P65" s="28"/>
      <c r="Q65" s="27"/>
      <c r="R65" s="27"/>
      <c r="S65" s="72"/>
      <c r="T65" s="27"/>
      <c r="Y65" s="46" t="s">
        <v>56</v>
      </c>
      <c r="Z65" s="52">
        <f>IFERROR(GETPIVOTDATA("Diagnosis",$Y$2,"Diagnosis","Clostridium difficle infection")/W52*10000,0)</f>
        <v>0</v>
      </c>
    </row>
    <row r="66" spans="1:26" ht="15" customHeight="1" x14ac:dyDescent="0.25">
      <c r="A66" s="27"/>
      <c r="B66" s="27"/>
      <c r="C66" s="27"/>
      <c r="D66" s="27"/>
      <c r="E66" s="27"/>
      <c r="F66" s="28"/>
      <c r="G66" s="28"/>
      <c r="H66" s="27"/>
      <c r="I66" s="27"/>
      <c r="J66" s="27"/>
      <c r="K66" s="27"/>
      <c r="L66" s="28"/>
      <c r="M66" s="28"/>
      <c r="N66" s="27"/>
      <c r="O66" s="27"/>
      <c r="P66" s="28"/>
      <c r="Q66" s="27"/>
      <c r="R66" s="27"/>
      <c r="S66" s="72"/>
      <c r="T66" s="27"/>
      <c r="Y66" s="46" t="s">
        <v>77</v>
      </c>
      <c r="Z66" s="52">
        <f>IFERROR(GETPIVOTDATA("Diagnosis",$Y$2,"Diagnosis","gastroenteritis")/W52*10000,0)</f>
        <v>0</v>
      </c>
    </row>
    <row r="67" spans="1:26" ht="15" customHeight="1" x14ac:dyDescent="0.25">
      <c r="A67" s="27"/>
      <c r="B67" s="27"/>
      <c r="C67" s="27"/>
      <c r="D67" s="27"/>
      <c r="E67" s="27"/>
      <c r="F67" s="28"/>
      <c r="G67" s="28"/>
      <c r="H67" s="27"/>
      <c r="I67" s="27"/>
      <c r="J67" s="27"/>
      <c r="K67" s="27"/>
      <c r="L67" s="28"/>
      <c r="M67" s="28"/>
      <c r="N67" s="27"/>
      <c r="O67" s="27"/>
      <c r="P67" s="28"/>
      <c r="Q67" s="27"/>
      <c r="R67" s="27"/>
      <c r="S67" s="72"/>
      <c r="T67" s="27"/>
      <c r="Y67" s="83" t="s">
        <v>304</v>
      </c>
      <c r="Z67" s="48">
        <f>IFERROR(GETPIVOTDATA("Diagnosis",$Y$2,"Diagnosis","clostridium difficile infection")/W52*10000,0)</f>
        <v>0</v>
      </c>
    </row>
    <row r="68" spans="1:26" ht="15" customHeight="1" x14ac:dyDescent="0.25">
      <c r="A68" s="27"/>
      <c r="B68" s="27"/>
      <c r="C68" s="27"/>
      <c r="D68" s="27"/>
      <c r="E68" s="27"/>
      <c r="F68" s="28"/>
      <c r="G68" s="28"/>
      <c r="H68" s="27"/>
      <c r="I68" s="27"/>
      <c r="J68" s="27"/>
      <c r="K68" s="27"/>
      <c r="L68" s="28"/>
      <c r="M68" s="28"/>
      <c r="N68" s="27"/>
      <c r="O68" s="27"/>
      <c r="P68" s="28"/>
      <c r="Q68" s="27"/>
      <c r="R68" s="27"/>
      <c r="S68" s="72"/>
      <c r="T68" s="27"/>
      <c r="Y68" s="1" t="s">
        <v>303</v>
      </c>
    </row>
    <row r="69" spans="1:26" ht="15" customHeight="1" x14ac:dyDescent="0.25">
      <c r="A69" s="27"/>
      <c r="B69" s="27"/>
      <c r="C69" s="27"/>
      <c r="D69" s="27"/>
      <c r="E69" s="27"/>
      <c r="F69" s="28"/>
      <c r="G69" s="28"/>
      <c r="H69" s="27"/>
      <c r="I69" s="27"/>
      <c r="J69" s="27"/>
      <c r="K69" s="27"/>
      <c r="L69" s="28"/>
      <c r="M69" s="28"/>
      <c r="N69" s="27"/>
      <c r="O69" s="27"/>
      <c r="P69" s="28"/>
      <c r="Q69" s="27"/>
      <c r="R69" s="27"/>
      <c r="S69" s="72"/>
      <c r="T69" s="27"/>
    </row>
    <row r="70" spans="1:26" ht="15" customHeight="1" x14ac:dyDescent="0.25">
      <c r="A70" s="27"/>
      <c r="B70" s="27"/>
      <c r="C70" s="27"/>
      <c r="D70" s="27"/>
      <c r="E70" s="27"/>
      <c r="F70" s="28"/>
      <c r="G70" s="28"/>
      <c r="H70" s="27"/>
      <c r="I70" s="27"/>
      <c r="J70" s="27"/>
      <c r="K70" s="27"/>
      <c r="L70" s="28"/>
      <c r="M70" s="28"/>
      <c r="N70" s="27"/>
      <c r="O70" s="27"/>
      <c r="P70" s="28"/>
      <c r="Q70" s="27"/>
      <c r="R70" s="27"/>
      <c r="S70" s="72"/>
      <c r="T70" s="27"/>
    </row>
    <row r="71" spans="1:26" ht="15" customHeight="1" x14ac:dyDescent="0.25">
      <c r="A71" s="27"/>
      <c r="B71" s="27"/>
      <c r="C71" s="27"/>
      <c r="D71" s="27"/>
      <c r="E71" s="27"/>
      <c r="F71" s="28"/>
      <c r="G71" s="28"/>
      <c r="H71" s="27"/>
      <c r="I71" s="27"/>
      <c r="J71" s="27"/>
      <c r="K71" s="27"/>
      <c r="L71" s="28"/>
      <c r="M71" s="28"/>
      <c r="N71" s="27"/>
      <c r="O71" s="27"/>
      <c r="P71" s="28"/>
      <c r="Q71" s="27"/>
      <c r="R71" s="27"/>
      <c r="S71" s="72"/>
      <c r="T71" s="27"/>
    </row>
    <row r="72" spans="1:26" ht="15" customHeight="1" x14ac:dyDescent="0.25">
      <c r="A72" s="27"/>
      <c r="B72" s="27"/>
      <c r="C72" s="27"/>
      <c r="D72" s="27"/>
      <c r="E72" s="27"/>
      <c r="F72" s="28"/>
      <c r="G72" s="28"/>
      <c r="H72" s="27"/>
      <c r="I72" s="27"/>
      <c r="J72" s="27"/>
      <c r="K72" s="27"/>
      <c r="L72" s="28"/>
      <c r="M72" s="28"/>
      <c r="N72" s="27"/>
      <c r="O72" s="27"/>
      <c r="P72" s="28"/>
      <c r="Q72" s="27"/>
      <c r="R72" s="27"/>
      <c r="S72" s="72"/>
      <c r="T72" s="27"/>
    </row>
    <row r="73" spans="1:26" ht="15" customHeight="1" x14ac:dyDescent="0.25">
      <c r="A73" s="27"/>
      <c r="B73" s="27"/>
      <c r="C73" s="27"/>
      <c r="D73" s="27"/>
      <c r="E73" s="27"/>
      <c r="F73" s="28"/>
      <c r="G73" s="28"/>
      <c r="H73" s="27"/>
      <c r="I73" s="27"/>
      <c r="J73" s="27"/>
      <c r="K73" s="27"/>
      <c r="L73" s="28"/>
      <c r="M73" s="28"/>
      <c r="N73" s="27"/>
      <c r="O73" s="27"/>
      <c r="P73" s="28"/>
      <c r="Q73" s="27"/>
      <c r="R73" s="27"/>
      <c r="S73" s="72"/>
      <c r="T73" s="27"/>
    </row>
    <row r="74" spans="1:26" ht="15" customHeight="1" x14ac:dyDescent="0.25">
      <c r="A74" s="27"/>
      <c r="B74" s="27"/>
      <c r="C74" s="27"/>
      <c r="D74" s="27"/>
      <c r="E74" s="27"/>
      <c r="F74" s="28"/>
      <c r="G74" s="28"/>
      <c r="H74" s="27"/>
      <c r="I74" s="27"/>
      <c r="J74" s="27"/>
      <c r="K74" s="27"/>
      <c r="L74" s="28"/>
      <c r="M74" s="28"/>
      <c r="N74" s="27"/>
      <c r="O74" s="27"/>
      <c r="P74" s="28"/>
      <c r="Q74" s="27"/>
      <c r="R74" s="27"/>
      <c r="S74" s="72"/>
      <c r="T74" s="27"/>
      <c r="Z74"/>
    </row>
    <row r="75" spans="1:26" ht="15" customHeight="1" x14ac:dyDescent="0.25">
      <c r="A75" s="27"/>
      <c r="B75" s="27"/>
      <c r="C75" s="27"/>
      <c r="D75" s="27"/>
      <c r="E75" s="27"/>
      <c r="F75" s="28"/>
      <c r="G75" s="28"/>
      <c r="H75" s="27"/>
      <c r="I75" s="27"/>
      <c r="J75" s="27"/>
      <c r="K75" s="27"/>
      <c r="L75" s="28"/>
      <c r="M75" s="28"/>
      <c r="N75" s="27"/>
      <c r="O75" s="27"/>
      <c r="P75" s="28"/>
      <c r="Q75" s="27"/>
      <c r="R75" s="27"/>
      <c r="S75" s="72"/>
      <c r="T75" s="27"/>
      <c r="Z75"/>
    </row>
    <row r="76" spans="1:26" ht="15" customHeight="1" x14ac:dyDescent="0.25">
      <c r="A76" s="27"/>
      <c r="B76" s="27"/>
      <c r="C76" s="27"/>
      <c r="D76" s="27"/>
      <c r="E76" s="27"/>
      <c r="F76" s="28"/>
      <c r="G76" s="28"/>
      <c r="H76" s="27"/>
      <c r="I76" s="27"/>
      <c r="J76" s="27"/>
      <c r="K76" s="27"/>
      <c r="L76" s="28"/>
      <c r="M76" s="28"/>
      <c r="N76" s="27"/>
      <c r="O76" s="27"/>
      <c r="P76" s="28"/>
      <c r="Q76" s="27"/>
      <c r="R76" s="27"/>
      <c r="S76" s="72"/>
      <c r="T76" s="27"/>
      <c r="Z76"/>
    </row>
    <row r="77" spans="1:26" ht="15" customHeight="1" x14ac:dyDescent="0.25">
      <c r="A77" s="27"/>
      <c r="B77" s="27"/>
      <c r="C77" s="27"/>
      <c r="D77" s="27"/>
      <c r="E77" s="27"/>
      <c r="F77" s="28"/>
      <c r="G77" s="28"/>
      <c r="H77" s="27"/>
      <c r="I77" s="27"/>
      <c r="J77" s="27"/>
      <c r="K77" s="27"/>
      <c r="L77" s="28"/>
      <c r="M77" s="28"/>
      <c r="N77" s="27"/>
      <c r="O77" s="27"/>
      <c r="P77" s="28"/>
      <c r="Q77" s="27"/>
      <c r="R77" s="27"/>
      <c r="S77" s="72"/>
      <c r="T77" s="27"/>
      <c r="X77"/>
      <c r="Z77"/>
    </row>
    <row r="78" spans="1:26" ht="15" customHeight="1" x14ac:dyDescent="0.25">
      <c r="A78" s="27"/>
      <c r="B78" s="27"/>
      <c r="C78" s="27"/>
      <c r="D78" s="27"/>
      <c r="E78" s="27"/>
      <c r="F78" s="28"/>
      <c r="G78" s="28"/>
      <c r="H78" s="27"/>
      <c r="I78" s="27"/>
      <c r="J78" s="27"/>
      <c r="K78" s="27"/>
      <c r="L78" s="28"/>
      <c r="M78" s="28"/>
      <c r="N78" s="27"/>
      <c r="O78" s="27"/>
      <c r="P78" s="28"/>
      <c r="Q78" s="27"/>
      <c r="R78" s="27"/>
      <c r="S78" s="72"/>
      <c r="T78" s="27"/>
      <c r="Z78"/>
    </row>
    <row r="79" spans="1:26" ht="15" customHeight="1" x14ac:dyDescent="0.25">
      <c r="A79" s="27"/>
      <c r="B79" s="27"/>
      <c r="C79" s="27"/>
      <c r="D79" s="27"/>
      <c r="E79" s="27"/>
      <c r="F79" s="28"/>
      <c r="G79" s="28"/>
      <c r="H79" s="27"/>
      <c r="I79" s="27"/>
      <c r="J79" s="27"/>
      <c r="K79" s="27"/>
      <c r="L79" s="28"/>
      <c r="M79" s="28"/>
      <c r="N79" s="27"/>
      <c r="O79" s="27"/>
      <c r="P79" s="28"/>
      <c r="Q79" s="27"/>
      <c r="R79" s="27"/>
      <c r="S79" s="72"/>
      <c r="T79" s="27"/>
      <c r="Y79"/>
      <c r="Z79"/>
    </row>
    <row r="80" spans="1:26" ht="15" customHeight="1" x14ac:dyDescent="0.25">
      <c r="A80" s="27"/>
      <c r="B80" s="27"/>
      <c r="C80" s="27"/>
      <c r="D80" s="27"/>
      <c r="E80" s="27"/>
      <c r="F80" s="28"/>
      <c r="G80" s="28"/>
      <c r="H80" s="27"/>
      <c r="I80" s="27"/>
      <c r="J80" s="27"/>
      <c r="K80" s="27"/>
      <c r="L80" s="28"/>
      <c r="M80" s="28"/>
      <c r="N80" s="27"/>
      <c r="O80" s="27"/>
      <c r="P80" s="28"/>
      <c r="Q80" s="27"/>
      <c r="R80" s="27"/>
      <c r="S80" s="72"/>
      <c r="T80" s="27"/>
    </row>
    <row r="81" spans="1:20" ht="15" customHeight="1" x14ac:dyDescent="0.25">
      <c r="A81" s="27"/>
      <c r="B81" s="27"/>
      <c r="C81" s="27"/>
      <c r="D81" s="27"/>
      <c r="E81" s="27"/>
      <c r="F81" s="28"/>
      <c r="G81" s="28"/>
      <c r="H81" s="27"/>
      <c r="I81" s="27"/>
      <c r="J81" s="27"/>
      <c r="K81" s="27"/>
      <c r="L81" s="28"/>
      <c r="M81" s="28"/>
      <c r="N81" s="27"/>
      <c r="O81" s="27"/>
      <c r="P81" s="28"/>
      <c r="Q81" s="27"/>
      <c r="R81" s="27"/>
      <c r="S81" s="72"/>
      <c r="T81" s="27"/>
    </row>
    <row r="82" spans="1:20" ht="15" customHeight="1" x14ac:dyDescent="0.25">
      <c r="A82" s="27"/>
      <c r="B82" s="27"/>
      <c r="C82" s="27"/>
      <c r="D82" s="27"/>
      <c r="E82" s="27"/>
      <c r="F82" s="28"/>
      <c r="G82" s="28"/>
      <c r="H82" s="27"/>
      <c r="I82" s="27"/>
      <c r="J82" s="27"/>
      <c r="K82" s="27"/>
      <c r="L82" s="28"/>
      <c r="M82" s="28"/>
      <c r="N82" s="27"/>
      <c r="O82" s="27"/>
      <c r="P82" s="28"/>
      <c r="Q82" s="27"/>
      <c r="R82" s="27"/>
      <c r="S82" s="72"/>
      <c r="T82" s="27"/>
    </row>
    <row r="83" spans="1:20" ht="15" customHeight="1" x14ac:dyDescent="0.25">
      <c r="A83" s="27"/>
      <c r="B83" s="27"/>
      <c r="C83" s="27"/>
      <c r="D83" s="27"/>
      <c r="E83" s="27"/>
      <c r="F83" s="28"/>
      <c r="G83" s="28"/>
      <c r="H83" s="27"/>
      <c r="I83" s="27"/>
      <c r="J83" s="27"/>
      <c r="K83" s="27"/>
      <c r="L83" s="28"/>
      <c r="M83" s="28"/>
      <c r="N83" s="27"/>
      <c r="O83" s="27"/>
      <c r="P83" s="28"/>
      <c r="Q83" s="27"/>
      <c r="R83" s="27"/>
      <c r="S83" s="72"/>
      <c r="T83" s="27"/>
    </row>
    <row r="84" spans="1:20" ht="15" customHeight="1" x14ac:dyDescent="0.25">
      <c r="A84" s="27"/>
      <c r="B84" s="27"/>
      <c r="C84" s="27"/>
      <c r="D84" s="27"/>
      <c r="E84" s="27"/>
      <c r="F84" s="28"/>
      <c r="G84" s="28"/>
      <c r="H84" s="27"/>
      <c r="I84" s="27"/>
      <c r="J84" s="27"/>
      <c r="K84" s="27"/>
      <c r="L84" s="28"/>
      <c r="M84" s="28"/>
      <c r="N84" s="27"/>
      <c r="O84" s="27"/>
      <c r="P84" s="28"/>
      <c r="Q84" s="27"/>
      <c r="R84" s="27"/>
      <c r="S84" s="72"/>
      <c r="T84" s="27"/>
    </row>
    <row r="85" spans="1:20" ht="15" customHeight="1" x14ac:dyDescent="0.25">
      <c r="A85" s="27"/>
      <c r="B85" s="27"/>
      <c r="C85" s="27"/>
      <c r="D85" s="27"/>
      <c r="E85" s="27"/>
      <c r="F85" s="28"/>
      <c r="G85" s="28"/>
      <c r="H85" s="27"/>
      <c r="I85" s="27"/>
      <c r="J85" s="27"/>
      <c r="K85" s="27"/>
      <c r="L85" s="28"/>
      <c r="M85" s="28"/>
      <c r="N85" s="27"/>
      <c r="O85" s="27"/>
      <c r="P85" s="28"/>
      <c r="Q85" s="27"/>
      <c r="R85" s="27"/>
      <c r="S85" s="72"/>
      <c r="T85" s="27"/>
    </row>
    <row r="86" spans="1:20" ht="15" customHeight="1" x14ac:dyDescent="0.25">
      <c r="A86" s="27"/>
      <c r="B86" s="27"/>
      <c r="C86" s="27"/>
      <c r="D86" s="27"/>
      <c r="E86" s="27"/>
      <c r="F86" s="28"/>
      <c r="G86" s="28"/>
      <c r="H86" s="27"/>
      <c r="I86" s="27"/>
      <c r="J86" s="27"/>
      <c r="K86" s="27"/>
      <c r="L86" s="28"/>
      <c r="M86" s="28"/>
      <c r="N86" s="27"/>
      <c r="O86" s="27"/>
      <c r="P86" s="28"/>
      <c r="Q86" s="27"/>
      <c r="R86" s="27"/>
      <c r="S86" s="72"/>
      <c r="T86" s="27"/>
    </row>
    <row r="87" spans="1:20" ht="15" customHeight="1" x14ac:dyDescent="0.25">
      <c r="A87" s="27"/>
      <c r="B87" s="27"/>
      <c r="C87" s="27"/>
      <c r="D87" s="27"/>
      <c r="E87" s="27"/>
      <c r="F87" s="28"/>
      <c r="G87" s="28"/>
      <c r="H87" s="27"/>
      <c r="I87" s="27"/>
      <c r="J87" s="27"/>
      <c r="K87" s="27"/>
      <c r="L87" s="28"/>
      <c r="M87" s="28"/>
      <c r="N87" s="27"/>
      <c r="O87" s="27"/>
      <c r="P87" s="28"/>
      <c r="Q87" s="27"/>
      <c r="R87" s="27"/>
      <c r="S87" s="72"/>
      <c r="T87" s="27"/>
    </row>
    <row r="88" spans="1:20" ht="15" customHeight="1" x14ac:dyDescent="0.25">
      <c r="A88" s="27"/>
      <c r="B88" s="27"/>
      <c r="C88" s="27"/>
      <c r="D88" s="27"/>
      <c r="E88" s="27"/>
      <c r="F88" s="28"/>
      <c r="G88" s="28"/>
      <c r="H88" s="27"/>
      <c r="I88" s="27"/>
      <c r="J88" s="27"/>
      <c r="K88" s="27"/>
      <c r="L88" s="28"/>
      <c r="M88" s="28"/>
      <c r="N88" s="27"/>
      <c r="O88" s="27"/>
      <c r="P88" s="28"/>
      <c r="Q88" s="27"/>
      <c r="R88" s="27"/>
      <c r="S88" s="72"/>
      <c r="T88" s="27"/>
    </row>
    <row r="89" spans="1:20" ht="15" customHeight="1" x14ac:dyDescent="0.25">
      <c r="A89" s="27"/>
      <c r="B89" s="27"/>
      <c r="C89" s="27"/>
      <c r="D89" s="27"/>
      <c r="E89" s="27"/>
      <c r="F89" s="28"/>
      <c r="G89" s="28"/>
      <c r="H89" s="27"/>
      <c r="I89" s="27"/>
      <c r="J89" s="27"/>
      <c r="K89" s="27"/>
      <c r="L89" s="28"/>
      <c r="M89" s="28"/>
      <c r="N89" s="27"/>
      <c r="O89" s="27"/>
      <c r="P89" s="28"/>
      <c r="Q89" s="27"/>
      <c r="R89" s="27"/>
      <c r="S89" s="72"/>
      <c r="T89" s="27"/>
    </row>
    <row r="90" spans="1:20" ht="15" customHeight="1" x14ac:dyDescent="0.25">
      <c r="A90" s="27"/>
      <c r="B90" s="27"/>
      <c r="C90" s="27"/>
      <c r="D90" s="27"/>
      <c r="E90" s="27"/>
      <c r="F90" s="28"/>
      <c r="G90" s="28"/>
      <c r="H90" s="27"/>
      <c r="I90" s="27"/>
      <c r="J90" s="27"/>
      <c r="K90" s="27"/>
      <c r="L90" s="28"/>
      <c r="M90" s="28"/>
      <c r="N90" s="27"/>
      <c r="O90" s="27"/>
      <c r="P90" s="28"/>
      <c r="Q90" s="27"/>
      <c r="R90" s="27"/>
      <c r="S90" s="72"/>
      <c r="T90" s="27"/>
    </row>
    <row r="91" spans="1:20" ht="15" customHeight="1" x14ac:dyDescent="0.25">
      <c r="A91" s="27"/>
      <c r="B91" s="27"/>
      <c r="C91" s="27"/>
      <c r="D91" s="27"/>
      <c r="E91" s="27"/>
      <c r="F91" s="28"/>
      <c r="G91" s="28"/>
      <c r="H91" s="27"/>
      <c r="I91" s="27"/>
      <c r="J91" s="27"/>
      <c r="K91" s="27"/>
      <c r="L91" s="28"/>
      <c r="M91" s="28"/>
      <c r="N91" s="27"/>
      <c r="O91" s="27"/>
      <c r="P91" s="28"/>
      <c r="Q91" s="27"/>
      <c r="R91" s="27"/>
      <c r="S91" s="72"/>
      <c r="T91" s="27"/>
    </row>
    <row r="92" spans="1:20" ht="15" customHeight="1" x14ac:dyDescent="0.25">
      <c r="A92" s="27"/>
      <c r="B92" s="27"/>
      <c r="C92" s="27"/>
      <c r="D92" s="27"/>
      <c r="E92" s="27"/>
      <c r="F92" s="28"/>
      <c r="G92" s="28"/>
      <c r="H92" s="27"/>
      <c r="I92" s="27"/>
      <c r="J92" s="27"/>
      <c r="K92" s="27"/>
      <c r="L92" s="28"/>
      <c r="M92" s="28"/>
      <c r="N92" s="27"/>
      <c r="O92" s="27"/>
      <c r="P92" s="28"/>
      <c r="Q92" s="27"/>
      <c r="R92" s="27"/>
      <c r="S92" s="72"/>
      <c r="T92" s="27"/>
    </row>
    <row r="93" spans="1:20" ht="15" customHeight="1" x14ac:dyDescent="0.25">
      <c r="A93" s="27"/>
      <c r="B93" s="27"/>
      <c r="C93" s="27"/>
      <c r="D93" s="27"/>
      <c r="E93" s="27"/>
      <c r="F93" s="28"/>
      <c r="G93" s="28"/>
      <c r="H93" s="27"/>
      <c r="I93" s="27"/>
      <c r="J93" s="27"/>
      <c r="K93" s="27"/>
      <c r="L93" s="28"/>
      <c r="M93" s="28"/>
      <c r="N93" s="27"/>
      <c r="O93" s="27"/>
      <c r="P93" s="28"/>
      <c r="Q93" s="27"/>
      <c r="R93" s="27"/>
      <c r="S93" s="72"/>
      <c r="T93" s="27"/>
    </row>
    <row r="94" spans="1:20" ht="15" customHeight="1" x14ac:dyDescent="0.25">
      <c r="A94" s="27"/>
      <c r="B94" s="27"/>
      <c r="C94" s="27"/>
      <c r="D94" s="27"/>
      <c r="E94" s="27"/>
      <c r="F94" s="28"/>
      <c r="G94" s="28"/>
      <c r="H94" s="27"/>
      <c r="I94" s="27"/>
      <c r="J94" s="27"/>
      <c r="K94" s="27"/>
      <c r="L94" s="28"/>
      <c r="M94" s="28"/>
      <c r="N94" s="27"/>
      <c r="O94" s="27"/>
      <c r="P94" s="28"/>
      <c r="Q94" s="27"/>
      <c r="R94" s="27"/>
      <c r="S94" s="72"/>
      <c r="T94" s="27"/>
    </row>
    <row r="95" spans="1:20" ht="15" customHeight="1" x14ac:dyDescent="0.25">
      <c r="A95" s="27"/>
      <c r="B95" s="27"/>
      <c r="C95" s="27"/>
      <c r="D95" s="27"/>
      <c r="E95" s="27"/>
      <c r="F95" s="28"/>
      <c r="G95" s="28"/>
      <c r="H95" s="27"/>
      <c r="I95" s="27"/>
      <c r="J95" s="27"/>
      <c r="K95" s="27"/>
      <c r="L95" s="28"/>
      <c r="M95" s="28"/>
      <c r="N95" s="27"/>
      <c r="O95" s="27"/>
      <c r="P95" s="28"/>
      <c r="Q95" s="27"/>
      <c r="R95" s="27"/>
      <c r="S95" s="72"/>
      <c r="T95" s="27"/>
    </row>
    <row r="96" spans="1:20" ht="15" customHeight="1" x14ac:dyDescent="0.25">
      <c r="A96" s="27"/>
      <c r="B96" s="27"/>
      <c r="C96" s="27"/>
      <c r="D96" s="27"/>
      <c r="E96" s="27"/>
      <c r="F96" s="28"/>
      <c r="G96" s="28"/>
      <c r="H96" s="27"/>
      <c r="I96" s="27"/>
      <c r="J96" s="27"/>
      <c r="K96" s="27"/>
      <c r="L96" s="28"/>
      <c r="M96" s="28"/>
      <c r="N96" s="27"/>
      <c r="O96" s="27"/>
      <c r="P96" s="28"/>
      <c r="Q96" s="27"/>
      <c r="R96" s="27"/>
      <c r="S96" s="72"/>
      <c r="T96" s="27"/>
    </row>
    <row r="97" spans="1:20" ht="15" customHeight="1" x14ac:dyDescent="0.25">
      <c r="A97" s="27"/>
      <c r="B97" s="27"/>
      <c r="C97" s="27"/>
      <c r="D97" s="27"/>
      <c r="E97" s="27"/>
      <c r="F97" s="28"/>
      <c r="G97" s="28"/>
      <c r="H97" s="27"/>
      <c r="I97" s="27"/>
      <c r="J97" s="27"/>
      <c r="K97" s="27"/>
      <c r="L97" s="28"/>
      <c r="M97" s="28"/>
      <c r="N97" s="27"/>
      <c r="O97" s="27"/>
      <c r="P97" s="28"/>
      <c r="Q97" s="27"/>
      <c r="R97" s="27"/>
      <c r="S97" s="72"/>
      <c r="T97" s="27"/>
    </row>
    <row r="98" spans="1:20" ht="15" customHeight="1" x14ac:dyDescent="0.25">
      <c r="A98" s="27"/>
      <c r="B98" s="27"/>
      <c r="C98" s="27"/>
      <c r="D98" s="27"/>
      <c r="E98" s="27"/>
      <c r="F98" s="28"/>
      <c r="G98" s="28"/>
      <c r="H98" s="27"/>
      <c r="I98" s="27"/>
      <c r="J98" s="27"/>
      <c r="K98" s="27"/>
      <c r="L98" s="28"/>
      <c r="M98" s="28"/>
      <c r="N98" s="27"/>
      <c r="O98" s="27"/>
      <c r="P98" s="28"/>
      <c r="Q98" s="27"/>
      <c r="R98" s="27"/>
      <c r="S98" s="72"/>
      <c r="T98" s="27"/>
    </row>
    <row r="99" spans="1:20" ht="15" customHeight="1" x14ac:dyDescent="0.25">
      <c r="A99" s="27"/>
      <c r="B99" s="27"/>
      <c r="C99" s="27"/>
      <c r="D99" s="27"/>
      <c r="E99" s="27"/>
      <c r="F99" s="28"/>
      <c r="G99" s="28"/>
      <c r="H99" s="27"/>
      <c r="I99" s="27"/>
      <c r="J99" s="27"/>
      <c r="K99" s="27"/>
      <c r="L99" s="28"/>
      <c r="M99" s="28"/>
      <c r="N99" s="27"/>
      <c r="O99" s="27"/>
      <c r="P99" s="28"/>
      <c r="Q99" s="27"/>
      <c r="R99" s="27"/>
      <c r="S99" s="72"/>
      <c r="T99" s="27"/>
    </row>
    <row r="100" spans="1:20" ht="15" customHeight="1" x14ac:dyDescent="0.25">
      <c r="A100" s="27"/>
      <c r="B100" s="27"/>
      <c r="C100" s="27"/>
      <c r="D100" s="27"/>
      <c r="E100" s="27"/>
      <c r="F100" s="28"/>
      <c r="G100" s="28"/>
      <c r="H100" s="27"/>
      <c r="I100" s="27"/>
      <c r="J100" s="27"/>
      <c r="K100" s="27"/>
      <c r="L100" s="28"/>
      <c r="M100" s="28"/>
      <c r="N100" s="27"/>
      <c r="O100" s="27"/>
      <c r="P100" s="28"/>
      <c r="Q100" s="27"/>
      <c r="R100" s="27"/>
      <c r="S100" s="72"/>
      <c r="T100" s="27"/>
    </row>
    <row r="101" spans="1:20" ht="15" customHeight="1" x14ac:dyDescent="0.25">
      <c r="A101" s="27"/>
      <c r="B101" s="27"/>
      <c r="C101" s="27"/>
      <c r="D101" s="27"/>
      <c r="E101" s="27"/>
      <c r="F101" s="28"/>
      <c r="G101" s="28"/>
      <c r="H101" s="27"/>
      <c r="I101" s="27"/>
      <c r="J101" s="27"/>
      <c r="K101" s="27"/>
      <c r="L101" s="28"/>
      <c r="M101" s="28"/>
      <c r="N101" s="27"/>
      <c r="O101" s="27"/>
      <c r="P101" s="28"/>
      <c r="Q101" s="27"/>
      <c r="R101" s="27"/>
      <c r="S101" s="72"/>
      <c r="T101" s="27"/>
    </row>
    <row r="102" spans="1:20" ht="15" customHeight="1" x14ac:dyDescent="0.25">
      <c r="A102" s="27"/>
      <c r="B102" s="27"/>
      <c r="C102" s="27"/>
      <c r="D102" s="27"/>
      <c r="E102" s="27"/>
      <c r="F102" s="28"/>
      <c r="G102" s="28"/>
      <c r="H102" s="27"/>
      <c r="I102" s="27"/>
      <c r="J102" s="27"/>
      <c r="K102" s="27"/>
      <c r="L102" s="28"/>
      <c r="M102" s="28"/>
      <c r="N102" s="27"/>
      <c r="O102" s="27"/>
      <c r="P102" s="28"/>
      <c r="Q102" s="27"/>
      <c r="R102" s="27"/>
      <c r="S102" s="72"/>
      <c r="T102" s="27"/>
    </row>
    <row r="103" spans="1:20" ht="15" customHeight="1" x14ac:dyDescent="0.25">
      <c r="A103" s="27"/>
      <c r="B103" s="27"/>
      <c r="C103" s="27"/>
      <c r="D103" s="27"/>
      <c r="E103" s="27"/>
      <c r="F103" s="28"/>
      <c r="G103" s="28"/>
      <c r="H103" s="27"/>
      <c r="I103" s="27"/>
      <c r="J103" s="27"/>
      <c r="K103" s="27"/>
      <c r="L103" s="28"/>
      <c r="M103" s="28"/>
      <c r="N103" s="27"/>
      <c r="O103" s="27"/>
      <c r="P103" s="28"/>
      <c r="Q103" s="27"/>
      <c r="R103" s="27"/>
      <c r="S103" s="72"/>
      <c r="T103" s="27"/>
    </row>
    <row r="104" spans="1:20" ht="15" customHeight="1" x14ac:dyDescent="0.25">
      <c r="A104" s="27"/>
      <c r="B104" s="27"/>
      <c r="C104" s="27"/>
      <c r="D104" s="27"/>
      <c r="E104" s="27"/>
      <c r="F104" s="28"/>
      <c r="G104" s="28"/>
      <c r="H104" s="27"/>
      <c r="I104" s="27"/>
      <c r="J104" s="27"/>
      <c r="K104" s="27"/>
      <c r="L104" s="28"/>
      <c r="M104" s="28"/>
      <c r="N104" s="27"/>
      <c r="O104" s="27"/>
      <c r="P104" s="28"/>
      <c r="Q104" s="27"/>
      <c r="R104" s="27"/>
      <c r="S104" s="72"/>
      <c r="T104" s="27"/>
    </row>
    <row r="105" spans="1:20" ht="15" customHeight="1" x14ac:dyDescent="0.25">
      <c r="A105" s="27"/>
      <c r="B105" s="27"/>
      <c r="C105" s="27"/>
      <c r="D105" s="27"/>
      <c r="E105" s="27"/>
      <c r="F105" s="28"/>
      <c r="G105" s="28"/>
      <c r="H105" s="27"/>
      <c r="I105" s="27"/>
      <c r="J105" s="27"/>
      <c r="K105" s="27"/>
      <c r="L105" s="28"/>
      <c r="M105" s="28"/>
      <c r="N105" s="27"/>
      <c r="O105" s="27"/>
      <c r="P105" s="28"/>
      <c r="Q105" s="27"/>
      <c r="R105" s="27"/>
      <c r="S105" s="72"/>
      <c r="T105" s="27"/>
    </row>
    <row r="106" spans="1:20" ht="15" customHeight="1" x14ac:dyDescent="0.25">
      <c r="A106" s="27"/>
      <c r="B106" s="27"/>
      <c r="C106" s="27"/>
      <c r="D106" s="27"/>
      <c r="E106" s="27"/>
      <c r="F106" s="28"/>
      <c r="G106" s="28"/>
      <c r="H106" s="27"/>
      <c r="I106" s="27"/>
      <c r="J106" s="27"/>
      <c r="K106" s="27"/>
      <c r="L106" s="28"/>
      <c r="M106" s="28"/>
      <c r="N106" s="27"/>
      <c r="O106" s="27"/>
      <c r="P106" s="28"/>
      <c r="Q106" s="27"/>
      <c r="R106" s="27"/>
      <c r="S106" s="72"/>
      <c r="T106" s="27"/>
    </row>
    <row r="107" spans="1:20" ht="15" customHeight="1" x14ac:dyDescent="0.25">
      <c r="A107" s="27"/>
      <c r="B107" s="27"/>
      <c r="C107" s="27"/>
      <c r="D107" s="27"/>
      <c r="E107" s="27"/>
      <c r="F107" s="28"/>
      <c r="G107" s="28"/>
      <c r="H107" s="27"/>
      <c r="I107" s="27"/>
      <c r="J107" s="27"/>
      <c r="K107" s="27"/>
      <c r="L107" s="28"/>
      <c r="M107" s="28"/>
      <c r="N107" s="27"/>
      <c r="O107" s="27"/>
      <c r="P107" s="28"/>
      <c r="Q107" s="27"/>
      <c r="R107" s="27"/>
      <c r="S107" s="72"/>
      <c r="T107" s="27"/>
    </row>
    <row r="108" spans="1:20" ht="15" customHeight="1" x14ac:dyDescent="0.25">
      <c r="A108" s="27"/>
      <c r="B108" s="27"/>
      <c r="C108" s="27"/>
      <c r="D108" s="27"/>
      <c r="E108" s="27"/>
      <c r="F108" s="28"/>
      <c r="G108" s="28"/>
      <c r="H108" s="27"/>
      <c r="I108" s="27"/>
      <c r="J108" s="27"/>
      <c r="K108" s="27"/>
      <c r="L108" s="28"/>
      <c r="M108" s="28"/>
      <c r="N108" s="27"/>
      <c r="O108" s="27"/>
      <c r="P108" s="28"/>
      <c r="Q108" s="27"/>
      <c r="R108" s="27"/>
      <c r="S108" s="72"/>
      <c r="T108" s="27"/>
    </row>
    <row r="109" spans="1:20" ht="15" customHeight="1" x14ac:dyDescent="0.25">
      <c r="A109" s="27"/>
      <c r="B109" s="27"/>
      <c r="C109" s="27"/>
      <c r="D109" s="27"/>
      <c r="E109" s="27"/>
      <c r="F109" s="28"/>
      <c r="G109" s="28"/>
      <c r="H109" s="27"/>
      <c r="I109" s="27"/>
      <c r="J109" s="27"/>
      <c r="K109" s="27"/>
      <c r="L109" s="28"/>
      <c r="M109" s="28"/>
      <c r="N109" s="27"/>
      <c r="O109" s="27"/>
      <c r="P109" s="28"/>
      <c r="Q109" s="27"/>
      <c r="R109" s="27"/>
      <c r="S109" s="72"/>
      <c r="T109" s="27"/>
    </row>
    <row r="110" spans="1:20" ht="15" customHeight="1" x14ac:dyDescent="0.25">
      <c r="A110" s="27"/>
      <c r="B110" s="27"/>
      <c r="C110" s="27"/>
      <c r="D110" s="27"/>
      <c r="E110" s="27"/>
      <c r="F110" s="28"/>
      <c r="G110" s="28"/>
      <c r="H110" s="27"/>
      <c r="I110" s="27"/>
      <c r="J110" s="27"/>
      <c r="K110" s="27"/>
      <c r="L110" s="28"/>
      <c r="M110" s="28"/>
      <c r="N110" s="27"/>
      <c r="O110" s="27"/>
      <c r="P110" s="28"/>
      <c r="Q110" s="27"/>
      <c r="R110" s="27"/>
      <c r="S110" s="72"/>
      <c r="T110" s="27"/>
    </row>
    <row r="111" spans="1:20" ht="15" customHeight="1" x14ac:dyDescent="0.25">
      <c r="A111" s="27"/>
      <c r="B111" s="27"/>
      <c r="C111" s="27"/>
      <c r="D111" s="27"/>
      <c r="E111" s="27"/>
      <c r="F111" s="28"/>
      <c r="G111" s="28"/>
      <c r="H111" s="27"/>
      <c r="I111" s="27"/>
      <c r="J111" s="27"/>
      <c r="K111" s="27"/>
      <c r="L111" s="28"/>
      <c r="M111" s="28"/>
      <c r="N111" s="27"/>
      <c r="O111" s="27"/>
      <c r="P111" s="28"/>
      <c r="Q111" s="27"/>
      <c r="R111" s="27"/>
      <c r="S111" s="72"/>
      <c r="T111" s="27"/>
    </row>
    <row r="112" spans="1:20" ht="15" customHeight="1" x14ac:dyDescent="0.25">
      <c r="A112" s="27"/>
      <c r="B112" s="27"/>
      <c r="C112" s="27"/>
      <c r="D112" s="27"/>
      <c r="E112" s="27"/>
      <c r="F112" s="28"/>
      <c r="G112" s="28"/>
      <c r="H112" s="27"/>
      <c r="I112" s="27"/>
      <c r="J112" s="27"/>
      <c r="K112" s="27"/>
      <c r="L112" s="28"/>
      <c r="M112" s="28"/>
      <c r="N112" s="27"/>
      <c r="O112" s="27"/>
      <c r="P112" s="28"/>
      <c r="Q112" s="27"/>
      <c r="R112" s="27"/>
      <c r="S112" s="72"/>
      <c r="T112" s="27"/>
    </row>
    <row r="113" spans="1:20" ht="15" customHeight="1" x14ac:dyDescent="0.25">
      <c r="A113" s="27"/>
      <c r="B113" s="27"/>
      <c r="C113" s="27"/>
      <c r="D113" s="27"/>
      <c r="E113" s="27"/>
      <c r="F113" s="28"/>
      <c r="G113" s="28"/>
      <c r="H113" s="27"/>
      <c r="I113" s="27"/>
      <c r="J113" s="27"/>
      <c r="K113" s="27"/>
      <c r="L113" s="28"/>
      <c r="M113" s="28"/>
      <c r="N113" s="27"/>
      <c r="O113" s="27"/>
      <c r="P113" s="28"/>
      <c r="Q113" s="27"/>
      <c r="R113" s="27"/>
      <c r="S113" s="72"/>
      <c r="T113" s="27"/>
    </row>
    <row r="114" spans="1:20" ht="15" customHeight="1" x14ac:dyDescent="0.25">
      <c r="A114" s="27"/>
      <c r="B114" s="27"/>
      <c r="C114" s="27"/>
      <c r="D114" s="27"/>
      <c r="E114" s="27"/>
      <c r="F114" s="28"/>
      <c r="G114" s="28"/>
      <c r="H114" s="27"/>
      <c r="I114" s="27"/>
      <c r="J114" s="27"/>
      <c r="K114" s="27"/>
      <c r="L114" s="28"/>
      <c r="M114" s="28"/>
      <c r="N114" s="27"/>
      <c r="O114" s="27"/>
      <c r="P114" s="28"/>
      <c r="Q114" s="27"/>
      <c r="R114" s="27"/>
      <c r="S114" s="72"/>
      <c r="T114" s="27"/>
    </row>
    <row r="115" spans="1:20" ht="15" customHeight="1" x14ac:dyDescent="0.25">
      <c r="A115" s="27"/>
      <c r="B115" s="27"/>
      <c r="C115" s="27"/>
      <c r="D115" s="27"/>
      <c r="E115" s="27"/>
      <c r="F115" s="28"/>
      <c r="G115" s="28"/>
      <c r="H115" s="27"/>
      <c r="I115" s="27"/>
      <c r="J115" s="27"/>
      <c r="K115" s="27"/>
      <c r="L115" s="28"/>
      <c r="M115" s="28"/>
      <c r="N115" s="27"/>
      <c r="O115" s="27"/>
      <c r="P115" s="28"/>
      <c r="Q115" s="27"/>
      <c r="R115" s="27"/>
      <c r="S115" s="72"/>
      <c r="T115" s="27"/>
    </row>
    <row r="116" spans="1:20" ht="15" customHeight="1" x14ac:dyDescent="0.25">
      <c r="A116" s="27"/>
      <c r="B116" s="27"/>
      <c r="C116" s="27"/>
      <c r="D116" s="27"/>
      <c r="E116" s="27"/>
      <c r="F116" s="28"/>
      <c r="G116" s="28"/>
      <c r="H116" s="27"/>
      <c r="I116" s="27"/>
      <c r="J116" s="27"/>
      <c r="K116" s="27"/>
      <c r="L116" s="28"/>
      <c r="M116" s="28"/>
      <c r="N116" s="27"/>
      <c r="O116" s="27"/>
      <c r="P116" s="28"/>
      <c r="Q116" s="27"/>
      <c r="R116" s="27"/>
      <c r="S116" s="72"/>
      <c r="T116" s="27"/>
    </row>
    <row r="117" spans="1:20" ht="15" customHeight="1" x14ac:dyDescent="0.25">
      <c r="A117" s="27"/>
      <c r="B117" s="27"/>
      <c r="C117" s="27"/>
      <c r="D117" s="27"/>
      <c r="E117" s="27"/>
      <c r="F117" s="28"/>
      <c r="G117" s="28"/>
      <c r="H117" s="27"/>
      <c r="I117" s="27"/>
      <c r="J117" s="27"/>
      <c r="K117" s="27"/>
      <c r="L117" s="28"/>
      <c r="M117" s="28"/>
      <c r="N117" s="27"/>
      <c r="O117" s="27"/>
      <c r="P117" s="28"/>
      <c r="Q117" s="27"/>
      <c r="R117" s="27"/>
      <c r="S117" s="72"/>
      <c r="T117" s="27"/>
    </row>
    <row r="118" spans="1:20" ht="15" customHeight="1" x14ac:dyDescent="0.25">
      <c r="A118" s="27"/>
      <c r="B118" s="27"/>
      <c r="C118" s="27"/>
      <c r="D118" s="27"/>
      <c r="E118" s="27"/>
      <c r="F118" s="28"/>
      <c r="G118" s="28"/>
      <c r="H118" s="27"/>
      <c r="I118" s="27"/>
      <c r="J118" s="27"/>
      <c r="K118" s="27"/>
      <c r="L118" s="28"/>
      <c r="M118" s="28"/>
      <c r="N118" s="27"/>
      <c r="O118" s="27"/>
      <c r="P118" s="28"/>
      <c r="Q118" s="27"/>
      <c r="R118" s="27"/>
      <c r="S118" s="72"/>
      <c r="T118" s="27"/>
    </row>
    <row r="119" spans="1:20" ht="15" customHeight="1" x14ac:dyDescent="0.25">
      <c r="A119" s="27"/>
      <c r="B119" s="27"/>
      <c r="C119" s="27"/>
      <c r="D119" s="27"/>
      <c r="E119" s="27"/>
      <c r="F119" s="28"/>
      <c r="G119" s="28"/>
      <c r="H119" s="27"/>
      <c r="I119" s="27"/>
      <c r="J119" s="27"/>
      <c r="K119" s="27"/>
      <c r="L119" s="28"/>
      <c r="M119" s="28"/>
      <c r="N119" s="27"/>
      <c r="O119" s="27"/>
      <c r="P119" s="28"/>
      <c r="Q119" s="27"/>
      <c r="R119" s="27"/>
      <c r="S119" s="72"/>
      <c r="T119" s="27"/>
    </row>
    <row r="120" spans="1:20" ht="15" customHeight="1" x14ac:dyDescent="0.25">
      <c r="A120" s="27"/>
      <c r="B120" s="27"/>
      <c r="C120" s="27"/>
      <c r="D120" s="27"/>
      <c r="E120" s="27"/>
      <c r="F120" s="28"/>
      <c r="G120" s="28"/>
      <c r="H120" s="27"/>
      <c r="I120" s="27"/>
      <c r="J120" s="27"/>
      <c r="K120" s="27"/>
      <c r="L120" s="28"/>
      <c r="M120" s="28"/>
      <c r="N120" s="27"/>
      <c r="O120" s="27"/>
      <c r="P120" s="28"/>
      <c r="Q120" s="27"/>
      <c r="R120" s="27"/>
      <c r="S120" s="72"/>
      <c r="T120" s="27"/>
    </row>
    <row r="121" spans="1:20" ht="15" customHeight="1" x14ac:dyDescent="0.25">
      <c r="A121" s="27"/>
      <c r="B121" s="27"/>
      <c r="C121" s="27"/>
      <c r="D121" s="27"/>
      <c r="E121" s="27"/>
      <c r="F121" s="28"/>
      <c r="G121" s="28"/>
      <c r="H121" s="27"/>
      <c r="I121" s="27"/>
      <c r="J121" s="27"/>
      <c r="K121" s="27"/>
      <c r="L121" s="28"/>
      <c r="M121" s="28"/>
      <c r="N121" s="27"/>
      <c r="O121" s="27"/>
      <c r="P121" s="28"/>
      <c r="Q121" s="27"/>
      <c r="R121" s="27"/>
      <c r="S121" s="72"/>
      <c r="T121" s="27"/>
    </row>
    <row r="122" spans="1:20" ht="15" customHeight="1" x14ac:dyDescent="0.25">
      <c r="A122" s="27"/>
      <c r="B122" s="27"/>
      <c r="C122" s="27"/>
      <c r="D122" s="27"/>
      <c r="E122" s="27"/>
      <c r="F122" s="28"/>
      <c r="G122" s="28"/>
      <c r="H122" s="27"/>
      <c r="I122" s="27"/>
      <c r="J122" s="27"/>
      <c r="K122" s="27"/>
      <c r="L122" s="28"/>
      <c r="M122" s="28"/>
      <c r="N122" s="27"/>
      <c r="O122" s="27"/>
      <c r="P122" s="28"/>
      <c r="Q122" s="27"/>
      <c r="R122" s="27"/>
      <c r="S122" s="72"/>
      <c r="T122" s="27"/>
    </row>
    <row r="123" spans="1:20" ht="15" customHeight="1" x14ac:dyDescent="0.25">
      <c r="A123" s="27"/>
      <c r="B123" s="27"/>
      <c r="C123" s="27"/>
      <c r="D123" s="27"/>
      <c r="E123" s="27"/>
      <c r="F123" s="28"/>
      <c r="G123" s="28"/>
      <c r="H123" s="27"/>
      <c r="I123" s="27"/>
      <c r="J123" s="27"/>
      <c r="K123" s="27"/>
      <c r="L123" s="28"/>
      <c r="M123" s="28"/>
      <c r="N123" s="27"/>
      <c r="O123" s="27"/>
      <c r="P123" s="28"/>
      <c r="Q123" s="27"/>
      <c r="R123" s="27"/>
      <c r="S123" s="72"/>
      <c r="T123" s="27"/>
    </row>
    <row r="124" spans="1:20" ht="15" customHeight="1" x14ac:dyDescent="0.25">
      <c r="A124" s="27"/>
      <c r="B124" s="27"/>
      <c r="C124" s="27"/>
      <c r="D124" s="27"/>
      <c r="E124" s="27"/>
      <c r="F124" s="28"/>
      <c r="G124" s="28"/>
      <c r="H124" s="27"/>
      <c r="I124" s="27"/>
      <c r="J124" s="27"/>
      <c r="K124" s="27"/>
      <c r="L124" s="28"/>
      <c r="M124" s="28"/>
      <c r="N124" s="27"/>
      <c r="O124" s="27"/>
      <c r="P124" s="28"/>
      <c r="Q124" s="27"/>
      <c r="R124" s="27"/>
      <c r="S124" s="72"/>
      <c r="T124" s="27"/>
    </row>
    <row r="125" spans="1:20" ht="15" customHeight="1" x14ac:dyDescent="0.25">
      <c r="A125" s="27"/>
      <c r="B125" s="27"/>
      <c r="C125" s="27"/>
      <c r="D125" s="27"/>
      <c r="E125" s="27"/>
      <c r="F125" s="28"/>
      <c r="G125" s="28"/>
      <c r="H125" s="27"/>
      <c r="I125" s="27"/>
      <c r="J125" s="27"/>
      <c r="K125" s="27"/>
      <c r="L125" s="28"/>
      <c r="M125" s="28"/>
      <c r="N125" s="27"/>
      <c r="O125" s="27"/>
      <c r="P125" s="28"/>
      <c r="Q125" s="27"/>
      <c r="R125" s="27"/>
      <c r="S125" s="72"/>
      <c r="T125" s="27"/>
    </row>
    <row r="126" spans="1:20" ht="15" customHeight="1" x14ac:dyDescent="0.25">
      <c r="A126" s="27"/>
      <c r="B126" s="27"/>
      <c r="C126" s="27"/>
      <c r="D126" s="27"/>
      <c r="E126" s="27"/>
      <c r="F126" s="28"/>
      <c r="G126" s="28"/>
      <c r="H126" s="27"/>
      <c r="I126" s="27"/>
      <c r="J126" s="27"/>
      <c r="K126" s="27"/>
      <c r="L126" s="28"/>
      <c r="M126" s="28"/>
      <c r="N126" s="27"/>
      <c r="O126" s="27"/>
      <c r="P126" s="28"/>
      <c r="Q126" s="27"/>
      <c r="R126" s="27"/>
      <c r="S126" s="72"/>
      <c r="T126" s="27"/>
    </row>
    <row r="127" spans="1:20" ht="15" customHeight="1" x14ac:dyDescent="0.25">
      <c r="A127" s="27"/>
      <c r="B127" s="27"/>
      <c r="C127" s="27"/>
      <c r="D127" s="27"/>
      <c r="E127" s="27"/>
      <c r="F127" s="28"/>
      <c r="G127" s="28"/>
      <c r="H127" s="27"/>
      <c r="I127" s="27"/>
      <c r="J127" s="27"/>
      <c r="K127" s="27"/>
      <c r="L127" s="28"/>
      <c r="M127" s="28"/>
      <c r="N127" s="27"/>
      <c r="O127" s="27"/>
      <c r="P127" s="28"/>
      <c r="Q127" s="27"/>
      <c r="R127" s="27"/>
      <c r="S127" s="72"/>
      <c r="T127" s="27"/>
    </row>
    <row r="128" spans="1:20" ht="15" customHeight="1" x14ac:dyDescent="0.25">
      <c r="A128" s="27"/>
      <c r="B128" s="27"/>
      <c r="C128" s="27"/>
      <c r="D128" s="27"/>
      <c r="E128" s="27"/>
      <c r="F128" s="28"/>
      <c r="G128" s="28"/>
      <c r="H128" s="27"/>
      <c r="I128" s="27"/>
      <c r="J128" s="27"/>
      <c r="K128" s="27"/>
      <c r="L128" s="28"/>
      <c r="M128" s="28"/>
      <c r="N128" s="27"/>
      <c r="O128" s="27"/>
      <c r="P128" s="28"/>
      <c r="Q128" s="27"/>
      <c r="R128" s="27"/>
      <c r="S128" s="72"/>
      <c r="T128" s="27"/>
    </row>
    <row r="129" spans="1:20" ht="15" customHeight="1" x14ac:dyDescent="0.25">
      <c r="A129" s="27"/>
      <c r="B129" s="27"/>
      <c r="C129" s="27"/>
      <c r="D129" s="27"/>
      <c r="E129" s="27"/>
      <c r="F129" s="28"/>
      <c r="G129" s="28"/>
      <c r="H129" s="27"/>
      <c r="I129" s="27"/>
      <c r="J129" s="27"/>
      <c r="K129" s="27"/>
      <c r="L129" s="28"/>
      <c r="M129" s="28"/>
      <c r="N129" s="27"/>
      <c r="O129" s="27"/>
      <c r="P129" s="28"/>
      <c r="Q129" s="27"/>
      <c r="R129" s="27"/>
      <c r="S129" s="72"/>
      <c r="T129" s="27"/>
    </row>
    <row r="130" spans="1:20" ht="15" customHeight="1" x14ac:dyDescent="0.25">
      <c r="A130" s="27"/>
      <c r="B130" s="27"/>
      <c r="C130" s="27"/>
      <c r="D130" s="27"/>
      <c r="E130" s="27"/>
      <c r="F130" s="28"/>
      <c r="G130" s="28"/>
      <c r="H130" s="27"/>
      <c r="I130" s="27"/>
      <c r="J130" s="27"/>
      <c r="K130" s="27"/>
      <c r="L130" s="28"/>
      <c r="M130" s="28"/>
      <c r="N130" s="27"/>
      <c r="O130" s="27"/>
      <c r="P130" s="28"/>
      <c r="Q130" s="27"/>
      <c r="R130" s="27"/>
      <c r="S130" s="72"/>
      <c r="T130" s="27"/>
    </row>
    <row r="131" spans="1:20" ht="15" customHeight="1" x14ac:dyDescent="0.25">
      <c r="A131" s="27"/>
      <c r="B131" s="27"/>
      <c r="C131" s="27"/>
      <c r="D131" s="27"/>
      <c r="E131" s="27"/>
      <c r="F131" s="28"/>
      <c r="G131" s="28"/>
      <c r="H131" s="27"/>
      <c r="I131" s="27"/>
      <c r="J131" s="27"/>
      <c r="K131" s="27"/>
      <c r="L131" s="28"/>
      <c r="M131" s="28"/>
      <c r="N131" s="27"/>
      <c r="O131" s="27"/>
      <c r="P131" s="28"/>
      <c r="Q131" s="27"/>
      <c r="R131" s="27"/>
      <c r="S131" s="72"/>
      <c r="T131" s="27"/>
    </row>
    <row r="132" spans="1:20" ht="15" customHeight="1" x14ac:dyDescent="0.25">
      <c r="A132" s="27"/>
      <c r="B132" s="27"/>
      <c r="C132" s="27"/>
      <c r="D132" s="27"/>
      <c r="E132" s="27"/>
      <c r="F132" s="28"/>
      <c r="G132" s="28"/>
      <c r="H132" s="27"/>
      <c r="I132" s="27"/>
      <c r="J132" s="27"/>
      <c r="K132" s="27"/>
      <c r="L132" s="28"/>
      <c r="M132" s="28"/>
      <c r="N132" s="27"/>
      <c r="O132" s="27"/>
      <c r="P132" s="28"/>
      <c r="Q132" s="27"/>
      <c r="R132" s="27"/>
      <c r="S132" s="72"/>
      <c r="T132" s="27"/>
    </row>
    <row r="133" spans="1:20" ht="15" customHeight="1" x14ac:dyDescent="0.25">
      <c r="A133" s="27"/>
      <c r="B133" s="27"/>
      <c r="C133" s="27"/>
      <c r="D133" s="27"/>
      <c r="E133" s="27"/>
      <c r="F133" s="28"/>
      <c r="G133" s="28"/>
      <c r="H133" s="27"/>
      <c r="I133" s="27"/>
      <c r="J133" s="27"/>
      <c r="K133" s="27"/>
      <c r="L133" s="28"/>
      <c r="M133" s="28"/>
      <c r="N133" s="27"/>
      <c r="O133" s="27"/>
      <c r="P133" s="28"/>
      <c r="Q133" s="27"/>
      <c r="R133" s="27"/>
      <c r="S133" s="72"/>
      <c r="T133" s="27"/>
    </row>
    <row r="134" spans="1:20" ht="15" customHeight="1" x14ac:dyDescent="0.25">
      <c r="A134" s="27"/>
      <c r="B134" s="27"/>
      <c r="C134" s="27"/>
      <c r="D134" s="27"/>
      <c r="E134" s="27"/>
      <c r="F134" s="28"/>
      <c r="G134" s="28"/>
      <c r="H134" s="27"/>
      <c r="I134" s="27"/>
      <c r="J134" s="27"/>
      <c r="K134" s="27"/>
      <c r="L134" s="28"/>
      <c r="M134" s="28"/>
      <c r="N134" s="27"/>
      <c r="O134" s="27"/>
      <c r="P134" s="28"/>
      <c r="Q134" s="27"/>
      <c r="R134" s="27"/>
      <c r="S134" s="72"/>
      <c r="T134" s="27"/>
    </row>
    <row r="135" spans="1:20" ht="15" customHeight="1" x14ac:dyDescent="0.25">
      <c r="A135" s="27"/>
      <c r="B135" s="27"/>
      <c r="C135" s="27"/>
      <c r="D135" s="27"/>
      <c r="E135" s="27"/>
      <c r="F135" s="28"/>
      <c r="G135" s="28"/>
      <c r="H135" s="27"/>
      <c r="I135" s="27"/>
      <c r="J135" s="27"/>
      <c r="K135" s="27"/>
      <c r="L135" s="28"/>
      <c r="M135" s="28"/>
      <c r="N135" s="27"/>
      <c r="O135" s="27"/>
      <c r="P135" s="28"/>
      <c r="Q135" s="27"/>
      <c r="R135" s="27"/>
      <c r="S135" s="72"/>
      <c r="T135" s="27"/>
    </row>
    <row r="136" spans="1:20" ht="15" customHeight="1" x14ac:dyDescent="0.25">
      <c r="A136" s="27"/>
      <c r="B136" s="27"/>
      <c r="C136" s="27"/>
      <c r="D136" s="27"/>
      <c r="E136" s="27"/>
      <c r="F136" s="28"/>
      <c r="G136" s="28"/>
      <c r="H136" s="27"/>
      <c r="I136" s="27"/>
      <c r="J136" s="27"/>
      <c r="K136" s="27"/>
      <c r="L136" s="28"/>
      <c r="M136" s="28"/>
      <c r="N136" s="27"/>
      <c r="O136" s="27"/>
      <c r="P136" s="28"/>
      <c r="Q136" s="27"/>
      <c r="R136" s="27"/>
      <c r="S136" s="72"/>
      <c r="T136" s="27"/>
    </row>
    <row r="137" spans="1:20" ht="15" customHeight="1" x14ac:dyDescent="0.25">
      <c r="A137" s="27"/>
      <c r="B137" s="27"/>
      <c r="C137" s="27"/>
      <c r="D137" s="27"/>
      <c r="E137" s="27"/>
      <c r="F137" s="28"/>
      <c r="G137" s="28"/>
      <c r="H137" s="27"/>
      <c r="I137" s="27"/>
      <c r="J137" s="27"/>
      <c r="K137" s="27"/>
      <c r="L137" s="28"/>
      <c r="M137" s="28"/>
      <c r="N137" s="27"/>
      <c r="O137" s="27"/>
      <c r="P137" s="28"/>
      <c r="Q137" s="27"/>
      <c r="R137" s="27"/>
      <c r="S137" s="72"/>
      <c r="T137" s="27"/>
    </row>
    <row r="138" spans="1:20" ht="15" customHeight="1" x14ac:dyDescent="0.25">
      <c r="A138" s="27"/>
      <c r="B138" s="27"/>
      <c r="C138" s="27"/>
      <c r="D138" s="27"/>
      <c r="E138" s="27"/>
      <c r="F138" s="28"/>
      <c r="G138" s="28"/>
      <c r="H138" s="27"/>
      <c r="I138" s="27"/>
      <c r="J138" s="27"/>
      <c r="K138" s="27"/>
      <c r="L138" s="28"/>
      <c r="M138" s="28"/>
      <c r="N138" s="27"/>
      <c r="O138" s="27"/>
      <c r="P138" s="28"/>
      <c r="Q138" s="27"/>
      <c r="R138" s="27"/>
      <c r="S138" s="72"/>
      <c r="T138" s="27"/>
    </row>
    <row r="139" spans="1:20" ht="15" customHeight="1" x14ac:dyDescent="0.25">
      <c r="A139" s="27"/>
      <c r="B139" s="27"/>
      <c r="C139" s="27"/>
      <c r="D139" s="27"/>
      <c r="E139" s="27"/>
      <c r="F139" s="28"/>
      <c r="G139" s="28"/>
      <c r="H139" s="27"/>
      <c r="I139" s="27"/>
      <c r="J139" s="27"/>
      <c r="K139" s="27"/>
      <c r="L139" s="28"/>
      <c r="M139" s="28"/>
      <c r="N139" s="27"/>
      <c r="O139" s="27"/>
      <c r="P139" s="28"/>
      <c r="Q139" s="27"/>
      <c r="R139" s="27"/>
      <c r="S139" s="72"/>
      <c r="T139" s="27"/>
    </row>
    <row r="140" spans="1:20" ht="15" customHeight="1" x14ac:dyDescent="0.25">
      <c r="A140" s="27"/>
      <c r="B140" s="27"/>
      <c r="C140" s="27"/>
      <c r="D140" s="27"/>
      <c r="E140" s="27"/>
      <c r="F140" s="28"/>
      <c r="G140" s="28"/>
      <c r="H140" s="27"/>
      <c r="I140" s="27"/>
      <c r="J140" s="27"/>
      <c r="K140" s="27"/>
      <c r="L140" s="28"/>
      <c r="M140" s="28"/>
      <c r="N140" s="27"/>
      <c r="O140" s="27"/>
      <c r="P140" s="28"/>
      <c r="Q140" s="27"/>
      <c r="R140" s="27"/>
      <c r="S140" s="72"/>
      <c r="T140" s="27"/>
    </row>
    <row r="141" spans="1:20" ht="15" customHeight="1" x14ac:dyDescent="0.25">
      <c r="A141" s="27"/>
      <c r="B141" s="27"/>
      <c r="C141" s="27"/>
      <c r="D141" s="27"/>
      <c r="E141" s="27"/>
      <c r="F141" s="28"/>
      <c r="G141" s="28"/>
      <c r="H141" s="27"/>
      <c r="I141" s="27"/>
      <c r="J141" s="27"/>
      <c r="K141" s="27"/>
      <c r="L141" s="28"/>
      <c r="M141" s="28"/>
      <c r="N141" s="27"/>
      <c r="O141" s="27"/>
      <c r="P141" s="28"/>
      <c r="Q141" s="27"/>
      <c r="R141" s="27"/>
      <c r="S141" s="72"/>
      <c r="T141" s="27"/>
    </row>
    <row r="142" spans="1:20" ht="15" customHeight="1" x14ac:dyDescent="0.25">
      <c r="A142" s="27"/>
      <c r="B142" s="27"/>
      <c r="C142" s="27"/>
      <c r="D142" s="27"/>
      <c r="E142" s="27"/>
      <c r="F142" s="28"/>
      <c r="G142" s="28"/>
      <c r="H142" s="27"/>
      <c r="I142" s="27"/>
      <c r="J142" s="27"/>
      <c r="K142" s="27"/>
      <c r="L142" s="28"/>
      <c r="M142" s="28"/>
      <c r="N142" s="27"/>
      <c r="O142" s="27"/>
      <c r="P142" s="28"/>
      <c r="Q142" s="27"/>
      <c r="R142" s="27"/>
      <c r="S142" s="72"/>
      <c r="T142" s="27"/>
    </row>
    <row r="143" spans="1:20" ht="15" customHeight="1" x14ac:dyDescent="0.25">
      <c r="A143" s="27"/>
      <c r="B143" s="27"/>
      <c r="C143" s="27"/>
      <c r="D143" s="27"/>
      <c r="E143" s="27"/>
      <c r="F143" s="28"/>
      <c r="G143" s="28"/>
      <c r="H143" s="27"/>
      <c r="I143" s="27"/>
      <c r="J143" s="27"/>
      <c r="K143" s="27"/>
      <c r="L143" s="28"/>
      <c r="M143" s="28"/>
      <c r="N143" s="27"/>
      <c r="O143" s="27"/>
      <c r="P143" s="28"/>
      <c r="Q143" s="27"/>
      <c r="R143" s="27"/>
      <c r="S143" s="72"/>
      <c r="T143" s="27"/>
    </row>
    <row r="144" spans="1:20" ht="15" customHeight="1" x14ac:dyDescent="0.25">
      <c r="A144" s="27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8"/>
      <c r="M144" s="28"/>
      <c r="N144" s="27"/>
      <c r="O144" s="27"/>
      <c r="P144" s="28"/>
      <c r="Q144" s="27"/>
      <c r="R144" s="27"/>
      <c r="S144" s="72"/>
      <c r="T144" s="27"/>
    </row>
    <row r="145" spans="1:20" ht="15" customHeight="1" x14ac:dyDescent="0.25">
      <c r="A145" s="27"/>
      <c r="B145" s="27"/>
      <c r="C145" s="27"/>
      <c r="D145" s="27"/>
      <c r="E145" s="27"/>
      <c r="F145" s="28"/>
      <c r="G145" s="28"/>
      <c r="H145" s="27"/>
      <c r="I145" s="27"/>
      <c r="J145" s="27"/>
      <c r="K145" s="27"/>
      <c r="L145" s="28"/>
      <c r="M145" s="28"/>
      <c r="N145" s="27"/>
      <c r="O145" s="27"/>
      <c r="P145" s="28"/>
      <c r="Q145" s="27"/>
      <c r="R145" s="27"/>
      <c r="S145" s="72"/>
      <c r="T145" s="27"/>
    </row>
    <row r="146" spans="1:20" ht="15" customHeight="1" x14ac:dyDescent="0.25">
      <c r="A146" s="27"/>
      <c r="B146" s="27"/>
      <c r="C146" s="27"/>
      <c r="D146" s="27"/>
      <c r="E146" s="27"/>
      <c r="F146" s="28"/>
      <c r="G146" s="28"/>
      <c r="H146" s="27"/>
      <c r="I146" s="27"/>
      <c r="J146" s="27"/>
      <c r="K146" s="27"/>
      <c r="L146" s="28"/>
      <c r="M146" s="28"/>
      <c r="N146" s="27"/>
      <c r="O146" s="27"/>
      <c r="P146" s="28"/>
      <c r="Q146" s="27"/>
      <c r="R146" s="27"/>
      <c r="S146" s="72"/>
      <c r="T146" s="27"/>
    </row>
    <row r="147" spans="1:20" ht="15" customHeight="1" x14ac:dyDescent="0.25">
      <c r="A147" s="27"/>
      <c r="B147" s="27"/>
      <c r="C147" s="27"/>
      <c r="D147" s="27"/>
      <c r="E147" s="27"/>
      <c r="F147" s="28"/>
      <c r="G147" s="28"/>
      <c r="H147" s="27"/>
      <c r="I147" s="27"/>
      <c r="J147" s="27"/>
      <c r="K147" s="27"/>
      <c r="L147" s="28"/>
      <c r="M147" s="28"/>
      <c r="N147" s="27"/>
      <c r="O147" s="27"/>
      <c r="P147" s="28"/>
      <c r="Q147" s="27"/>
      <c r="R147" s="27"/>
      <c r="S147" s="72"/>
      <c r="T147" s="27"/>
    </row>
    <row r="148" spans="1:20" ht="15" customHeight="1" x14ac:dyDescent="0.25">
      <c r="A148" s="27"/>
      <c r="B148" s="27"/>
      <c r="C148" s="27"/>
      <c r="D148" s="27"/>
      <c r="E148" s="27"/>
      <c r="F148" s="28"/>
      <c r="G148" s="28"/>
      <c r="H148" s="27"/>
      <c r="I148" s="27"/>
      <c r="J148" s="27"/>
      <c r="K148" s="27"/>
      <c r="L148" s="28"/>
      <c r="M148" s="28"/>
      <c r="N148" s="27"/>
      <c r="O148" s="27"/>
      <c r="P148" s="28"/>
      <c r="Q148" s="27"/>
      <c r="R148" s="27"/>
      <c r="S148" s="72"/>
      <c r="T148" s="27"/>
    </row>
    <row r="149" spans="1:20" ht="15" customHeight="1" x14ac:dyDescent="0.25">
      <c r="A149" s="27"/>
      <c r="B149" s="27"/>
      <c r="C149" s="27"/>
      <c r="D149" s="27"/>
      <c r="E149" s="27"/>
      <c r="F149" s="28"/>
      <c r="G149" s="28"/>
      <c r="H149" s="27"/>
      <c r="I149" s="27"/>
      <c r="J149" s="27"/>
      <c r="K149" s="27"/>
      <c r="L149" s="28"/>
      <c r="M149" s="28"/>
      <c r="N149" s="27"/>
      <c r="O149" s="27"/>
      <c r="P149" s="28"/>
      <c r="Q149" s="27"/>
      <c r="R149" s="27"/>
      <c r="S149" s="72"/>
      <c r="T149" s="27"/>
    </row>
    <row r="150" spans="1:20" ht="15" customHeight="1" x14ac:dyDescent="0.25">
      <c r="A150" s="27"/>
      <c r="B150" s="27"/>
      <c r="C150" s="27"/>
      <c r="D150" s="27"/>
      <c r="E150" s="27"/>
      <c r="F150" s="28"/>
      <c r="G150" s="28"/>
      <c r="H150" s="27"/>
      <c r="I150" s="27"/>
      <c r="J150" s="27"/>
      <c r="K150" s="27"/>
      <c r="L150" s="28"/>
      <c r="M150" s="28"/>
      <c r="N150" s="27"/>
      <c r="O150" s="27"/>
      <c r="P150" s="28"/>
      <c r="Q150" s="27"/>
      <c r="R150" s="27"/>
      <c r="S150" s="72"/>
      <c r="T150" s="27"/>
    </row>
    <row r="151" spans="1:20" ht="15" customHeight="1" x14ac:dyDescent="0.25">
      <c r="A151" s="27"/>
      <c r="B151" s="27"/>
      <c r="C151" s="27"/>
      <c r="D151" s="27"/>
      <c r="E151" s="27"/>
      <c r="F151" s="28"/>
      <c r="G151" s="28"/>
      <c r="H151" s="27"/>
      <c r="I151" s="27"/>
      <c r="J151" s="27"/>
      <c r="K151" s="27"/>
      <c r="L151" s="28"/>
      <c r="M151" s="28"/>
      <c r="N151" s="27"/>
      <c r="O151" s="27"/>
      <c r="P151" s="28"/>
      <c r="Q151" s="27"/>
      <c r="R151" s="27"/>
      <c r="S151" s="72"/>
      <c r="T151" s="27"/>
    </row>
  </sheetData>
  <mergeCells count="4">
    <mergeCell ref="V1:BJ1"/>
    <mergeCell ref="V51:W51"/>
    <mergeCell ref="Y51:Z51"/>
    <mergeCell ref="A1:T1"/>
  </mergeCells>
  <pageMargins left="0.7" right="0.7" top="0.75" bottom="0.75" header="0.3" footer="0.3"/>
  <pageSetup orientation="portrait" r:id="rId9"/>
  <tableParts count="3"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700-000000000000}">
          <x14:formula1>
            <xm:f>'Dropdown Choices'!$E$2:$E$7</xm:f>
          </x14:formula1>
          <xm:sqref>J3:J150</xm:sqref>
        </x14:dataValidation>
        <x14:dataValidation type="list" allowBlank="1" showInputMessage="1" showErrorMessage="1" xr:uid="{00000000-0002-0000-0700-000001000000}">
          <x14:formula1>
            <xm:f>'Dropdown Choices'!$D$2:$D$12</xm:f>
          </x14:formula1>
          <xm:sqref>K3:K150</xm:sqref>
        </x14:dataValidation>
        <x14:dataValidation type="list" allowBlank="1" showInputMessage="1" showErrorMessage="1" xr:uid="{00000000-0002-0000-0700-000002000000}">
          <x14:formula1>
            <xm:f>'Dropdown Choices'!$H$2:$H$6</xm:f>
          </x14:formula1>
          <xm:sqref>O3:O152</xm:sqref>
        </x14:dataValidation>
        <x14:dataValidation type="list" allowBlank="1" showInputMessage="1" showErrorMessage="1" xr:uid="{00000000-0002-0000-0700-000003000000}">
          <x14:formula1>
            <xm:f>'Dropdown Choices'!$I$2:$I$5</xm:f>
          </x14:formula1>
          <xm:sqref>Q3:Q152</xm:sqref>
        </x14:dataValidation>
        <x14:dataValidation type="list" allowBlank="1" showInputMessage="1" showErrorMessage="1" xr:uid="{00000000-0002-0000-0700-000004000000}">
          <x14:formula1>
            <xm:f>'Dropdown Choices'!$J$2:$J$6</xm:f>
          </x14:formula1>
          <xm:sqref>R3:R151</xm:sqref>
        </x14:dataValidation>
        <x14:dataValidation type="list" allowBlank="1" showInputMessage="1" showErrorMessage="1" xr:uid="{00000000-0002-0000-0700-000005000000}">
          <x14:formula1>
            <xm:f>'Dropdown Choices'!$K$2:$K$5</xm:f>
          </x14:formula1>
          <xm:sqref>S3:S151</xm:sqref>
        </x14:dataValidation>
        <x14:dataValidation type="list" allowBlank="1" showInputMessage="1" showErrorMessage="1" xr:uid="{00000000-0002-0000-0700-000006000000}">
          <x14:formula1>
            <xm:f>'Dropdown Choices'!$G$2:$G$29</xm:f>
          </x14:formula1>
          <xm:sqref>N3:N151</xm:sqref>
        </x14:dataValidation>
        <x14:dataValidation type="list" allowBlank="1" showInputMessage="1" showErrorMessage="1" xr:uid="{00000000-0002-0000-0700-000007000000}">
          <x14:formula1>
            <xm:f>'Dropdown Choices'!$B$2:$B$57</xm:f>
          </x14:formula1>
          <xm:sqref>D3:D150</xm:sqref>
        </x14:dataValidation>
        <x14:dataValidation type="list" allowBlank="1" showInputMessage="1" showErrorMessage="1" xr:uid="{00000000-0002-0000-0700-000008000000}">
          <x14:formula1>
            <xm:f>'Dropdown Choices'!$A$2:$A$20</xm:f>
          </x14:formula1>
          <xm:sqref>C3:C150</xm:sqref>
        </x14:dataValidation>
        <x14:dataValidation type="list" allowBlank="1" showInputMessage="1" showErrorMessage="1" xr:uid="{00000000-0002-0000-0700-000009000000}">
          <x14:formula1>
            <xm:f>'Dropdown Choices'!$F$2:$F$4</xm:f>
          </x14:formula1>
          <xm:sqref>E3:E151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84740745262"/>
  </sheetPr>
  <dimension ref="A1:BK151"/>
  <sheetViews>
    <sheetView zoomScale="80" zoomScaleNormal="80" workbookViewId="0">
      <pane xSplit="1" topLeftCell="B1" activePane="topRight" state="frozen"/>
      <selection pane="topRight" activeCell="Y65" sqref="Y65"/>
    </sheetView>
  </sheetViews>
  <sheetFormatPr defaultColWidth="20.140625" defaultRowHeight="15" customHeight="1" x14ac:dyDescent="0.25"/>
  <cols>
    <col min="1" max="1" width="16.7109375" style="41" customWidth="1"/>
    <col min="2" max="2" width="8.42578125" style="41" bestFit="1" customWidth="1"/>
    <col min="3" max="3" width="38" style="41" bestFit="1" customWidth="1"/>
    <col min="4" max="5" width="24.28515625" style="41" customWidth="1"/>
    <col min="6" max="6" width="12" style="42" bestFit="1" customWidth="1"/>
    <col min="7" max="7" width="11.85546875" style="42" bestFit="1" customWidth="1"/>
    <col min="8" max="8" width="10.85546875" style="41" customWidth="1"/>
    <col min="9" max="9" width="12.28515625" style="41" bestFit="1" customWidth="1"/>
    <col min="10" max="10" width="12.28515625" style="41" customWidth="1"/>
    <col min="11" max="11" width="41.5703125" style="41" customWidth="1"/>
    <col min="12" max="12" width="12.7109375" style="42" customWidth="1"/>
    <col min="13" max="13" width="13" style="42" bestFit="1" customWidth="1"/>
    <col min="14" max="14" width="27" style="41" bestFit="1" customWidth="1"/>
    <col min="15" max="15" width="27" style="41" customWidth="1"/>
    <col min="16" max="16" width="13.42578125" style="42" bestFit="1" customWidth="1"/>
    <col min="17" max="17" width="15.140625" style="41" customWidth="1"/>
    <col min="18" max="18" width="33.28515625" style="41" bestFit="1" customWidth="1"/>
    <col min="19" max="19" width="23.28515625" style="76" customWidth="1"/>
    <col min="20" max="20" width="26.140625" style="78" customWidth="1"/>
    <col min="21" max="21" width="1.7109375" style="1" customWidth="1"/>
    <col min="22" max="22" width="43.85546875" style="1" bestFit="1" customWidth="1"/>
    <col min="23" max="23" width="16.140625" style="1" customWidth="1"/>
    <col min="24" max="24" width="1.7109375" style="1" customWidth="1"/>
    <col min="25" max="25" width="42.140625" style="1" bestFit="1" customWidth="1"/>
    <col min="26" max="26" width="15.7109375" style="1" customWidth="1"/>
    <col min="27" max="27" width="1.85546875" style="1" customWidth="1"/>
    <col min="28" max="28" width="25.7109375" style="1" customWidth="1"/>
    <col min="29" max="29" width="13.7109375" style="5" customWidth="1"/>
    <col min="30" max="44" width="13.7109375" style="1" customWidth="1"/>
    <col min="45" max="45" width="1.7109375" style="1" customWidth="1"/>
    <col min="46" max="46" width="43.7109375" style="1" customWidth="1"/>
    <col min="47" max="47" width="15.7109375" style="1" customWidth="1"/>
    <col min="48" max="48" width="1.7109375" style="1" customWidth="1"/>
    <col min="49" max="50" width="22.42578125" style="1" customWidth="1"/>
    <col min="51" max="51" width="1.7109375" style="1" customWidth="1"/>
    <col min="52" max="52" width="18.85546875" style="1" customWidth="1"/>
    <col min="53" max="53" width="15.7109375" style="1" customWidth="1"/>
    <col min="54" max="54" width="1.7109375" style="1" customWidth="1"/>
    <col min="55" max="55" width="30.28515625" style="1" customWidth="1"/>
    <col min="56" max="56" width="11.85546875" style="1" customWidth="1"/>
    <col min="57" max="57" width="1.7109375" style="1" customWidth="1"/>
    <col min="58" max="58" width="33.28515625" style="1" bestFit="1" customWidth="1"/>
    <col min="59" max="63" width="22.28515625" style="1" customWidth="1"/>
    <col min="64" max="16384" width="20.140625" style="1"/>
  </cols>
  <sheetData>
    <row r="1" spans="1:63" ht="30" customHeight="1" x14ac:dyDescent="0.25">
      <c r="A1" s="109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V1" s="92" t="s">
        <v>22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</row>
    <row r="2" spans="1:63" ht="30" x14ac:dyDescent="0.25">
      <c r="A2" s="39" t="s">
        <v>71</v>
      </c>
      <c r="B2" s="39" t="s">
        <v>1</v>
      </c>
      <c r="C2" s="39" t="s">
        <v>14</v>
      </c>
      <c r="D2" s="39" t="s">
        <v>2</v>
      </c>
      <c r="E2" s="39" t="s">
        <v>148</v>
      </c>
      <c r="F2" s="40" t="s">
        <v>3</v>
      </c>
      <c r="G2" s="40" t="s">
        <v>4</v>
      </c>
      <c r="H2" s="39" t="s">
        <v>5</v>
      </c>
      <c r="I2" s="39" t="s">
        <v>9</v>
      </c>
      <c r="J2" s="39" t="s">
        <v>182</v>
      </c>
      <c r="K2" s="39" t="s">
        <v>183</v>
      </c>
      <c r="L2" s="40" t="s">
        <v>188</v>
      </c>
      <c r="M2" s="40" t="s">
        <v>29</v>
      </c>
      <c r="N2" s="39" t="s">
        <v>6</v>
      </c>
      <c r="O2" s="39" t="s">
        <v>190</v>
      </c>
      <c r="P2" s="40" t="s">
        <v>189</v>
      </c>
      <c r="Q2" s="39" t="s">
        <v>168</v>
      </c>
      <c r="R2" s="39" t="s">
        <v>170</v>
      </c>
      <c r="S2" s="71" t="s">
        <v>194</v>
      </c>
      <c r="T2" s="77" t="s">
        <v>292</v>
      </c>
      <c r="V2" s="2" t="s">
        <v>0</v>
      </c>
      <c r="W2" s="9" t="s">
        <v>191</v>
      </c>
      <c r="X2"/>
      <c r="Y2" s="8" t="s">
        <v>14</v>
      </c>
      <c r="Z2" s="9" t="s">
        <v>19</v>
      </c>
      <c r="AB2" s="53" t="s">
        <v>21</v>
      </c>
      <c r="AC2" s="6" t="s">
        <v>17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6" t="s">
        <v>184</v>
      </c>
      <c r="AU2" s="7" t="s">
        <v>19</v>
      </c>
      <c r="AV2"/>
      <c r="AW2" s="6" t="s">
        <v>2</v>
      </c>
      <c r="AX2" s="7" t="s">
        <v>20</v>
      </c>
      <c r="AZ2" s="8" t="s">
        <v>168</v>
      </c>
      <c r="BA2" s="7" t="s">
        <v>19</v>
      </c>
      <c r="BB2"/>
      <c r="BC2" s="2" t="s">
        <v>192</v>
      </c>
      <c r="BD2" t="s">
        <v>19</v>
      </c>
      <c r="BE2"/>
      <c r="BF2" s="2" t="s">
        <v>19</v>
      </c>
      <c r="BG2" s="6" t="s">
        <v>10</v>
      </c>
      <c r="BH2"/>
      <c r="BI2"/>
      <c r="BJ2"/>
      <c r="BK2"/>
    </row>
    <row r="3" spans="1:63" ht="15" customHeight="1" x14ac:dyDescent="0.25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8"/>
      <c r="M3" s="28"/>
      <c r="N3" s="27"/>
      <c r="O3" s="27"/>
      <c r="P3" s="28"/>
      <c r="Q3" s="27"/>
      <c r="R3" s="27"/>
      <c r="S3" s="72"/>
      <c r="T3" s="79"/>
      <c r="V3" s="3" t="s">
        <v>199</v>
      </c>
      <c r="W3" s="4">
        <v>0</v>
      </c>
      <c r="X3"/>
      <c r="Y3" s="3" t="s">
        <v>199</v>
      </c>
      <c r="Z3" s="4">
        <v>0</v>
      </c>
      <c r="AB3" s="6" t="s">
        <v>2</v>
      </c>
      <c r="AC3" s="7" t="s">
        <v>199</v>
      </c>
      <c r="AD3" s="7" t="s">
        <v>16</v>
      </c>
      <c r="AE3"/>
      <c r="AF3"/>
      <c r="AG3"/>
      <c r="AH3"/>
      <c r="AI3"/>
      <c r="AJ3" s="7"/>
      <c r="AK3" s="7"/>
      <c r="AL3" s="7"/>
      <c r="AM3" s="7"/>
      <c r="AN3" s="7"/>
      <c r="AO3" s="7"/>
      <c r="AP3" s="7"/>
      <c r="AQ3" s="7"/>
      <c r="AR3" s="7"/>
      <c r="AT3" s="3" t="s">
        <v>199</v>
      </c>
      <c r="AU3" s="4"/>
      <c r="AV3"/>
      <c r="AW3" s="3" t="s">
        <v>199</v>
      </c>
      <c r="AX3" s="4"/>
      <c r="AZ3" s="3" t="s">
        <v>199</v>
      </c>
      <c r="BA3" s="4"/>
      <c r="BB3"/>
      <c r="BC3" s="3" t="s">
        <v>199</v>
      </c>
      <c r="BD3" s="4">
        <v>0</v>
      </c>
      <c r="BE3"/>
      <c r="BF3" s="6" t="s">
        <v>170</v>
      </c>
      <c r="BG3" t="s">
        <v>199</v>
      </c>
      <c r="BH3" s="7" t="s">
        <v>16</v>
      </c>
      <c r="BI3"/>
      <c r="BJ3"/>
      <c r="BK3"/>
    </row>
    <row r="4" spans="1:63" ht="15" customHeight="1" x14ac:dyDescent="0.25">
      <c r="A4" s="27"/>
      <c r="B4" s="27"/>
      <c r="C4" s="27"/>
      <c r="D4" s="27"/>
      <c r="E4" s="27"/>
      <c r="F4" s="28"/>
      <c r="G4" s="28"/>
      <c r="H4" s="27"/>
      <c r="I4" s="27"/>
      <c r="J4" s="27"/>
      <c r="K4" s="27"/>
      <c r="L4" s="28"/>
      <c r="M4" s="28"/>
      <c r="N4" s="27"/>
      <c r="O4" s="27"/>
      <c r="P4" s="28"/>
      <c r="Q4" s="27"/>
      <c r="R4" s="27"/>
      <c r="S4" s="72"/>
      <c r="T4" s="27"/>
      <c r="V4" s="3" t="s">
        <v>16</v>
      </c>
      <c r="W4" s="4">
        <v>0</v>
      </c>
      <c r="X4"/>
      <c r="Y4" s="3" t="s">
        <v>16</v>
      </c>
      <c r="Z4" s="4">
        <v>0</v>
      </c>
      <c r="AB4" s="3" t="s">
        <v>199</v>
      </c>
      <c r="AC4" s="4"/>
      <c r="AD4" s="4"/>
      <c r="AE4"/>
      <c r="AF4"/>
      <c r="AG4"/>
      <c r="AH4"/>
      <c r="AI4"/>
      <c r="AJ4" s="4"/>
      <c r="AK4" s="4"/>
      <c r="AL4" s="4"/>
      <c r="AM4" s="4"/>
      <c r="AN4" s="4"/>
      <c r="AO4" s="4"/>
      <c r="AP4" s="4"/>
      <c r="AQ4" s="4"/>
      <c r="AR4" s="4"/>
      <c r="AT4" s="3" t="s">
        <v>16</v>
      </c>
      <c r="AU4" s="4"/>
      <c r="AV4"/>
      <c r="AW4" s="3" t="s">
        <v>16</v>
      </c>
      <c r="AX4" s="4"/>
      <c r="AZ4" s="3" t="s">
        <v>16</v>
      </c>
      <c r="BA4" s="4"/>
      <c r="BB4"/>
      <c r="BC4" s="3" t="s">
        <v>16</v>
      </c>
      <c r="BD4" s="4">
        <v>0</v>
      </c>
      <c r="BE4"/>
      <c r="BF4" s="3" t="s">
        <v>199</v>
      </c>
      <c r="BG4" s="4"/>
      <c r="BH4" s="4"/>
      <c r="BI4"/>
      <c r="BJ4"/>
      <c r="BK4"/>
    </row>
    <row r="5" spans="1:63" ht="15" customHeight="1" x14ac:dyDescent="0.25">
      <c r="A5" s="27"/>
      <c r="B5" s="27"/>
      <c r="C5" s="27"/>
      <c r="D5" s="27"/>
      <c r="E5" s="27"/>
      <c r="F5" s="28"/>
      <c r="G5" s="28"/>
      <c r="H5" s="27"/>
      <c r="I5" s="27"/>
      <c r="J5" s="27"/>
      <c r="K5" s="27"/>
      <c r="L5" s="28"/>
      <c r="M5" s="28"/>
      <c r="N5" s="27"/>
      <c r="O5" s="27"/>
      <c r="P5" s="28"/>
      <c r="Q5" s="27"/>
      <c r="R5" s="27"/>
      <c r="S5" s="72"/>
      <c r="T5" s="27"/>
      <c r="V5"/>
      <c r="W5"/>
      <c r="X5"/>
      <c r="Y5"/>
      <c r="Z5"/>
      <c r="AB5" s="3" t="s">
        <v>16</v>
      </c>
      <c r="AC5" s="4"/>
      <c r="AD5" s="4"/>
      <c r="AE5"/>
      <c r="AF5"/>
      <c r="AG5"/>
      <c r="AH5"/>
      <c r="AI5"/>
      <c r="AJ5" s="4"/>
      <c r="AK5" s="4"/>
      <c r="AL5" s="4"/>
      <c r="AM5" s="4"/>
      <c r="AN5" s="4"/>
      <c r="AO5" s="4"/>
      <c r="AP5" s="4"/>
      <c r="AQ5" s="4"/>
      <c r="AR5" s="4"/>
      <c r="AT5"/>
      <c r="AU5"/>
      <c r="AV5"/>
      <c r="AW5"/>
      <c r="AX5"/>
      <c r="AZ5"/>
      <c r="BA5"/>
      <c r="BB5"/>
      <c r="BC5"/>
      <c r="BD5"/>
      <c r="BE5"/>
      <c r="BF5" s="43" t="s">
        <v>16</v>
      </c>
      <c r="BG5" s="44"/>
      <c r="BH5" s="44"/>
      <c r="BI5"/>
      <c r="BJ5"/>
      <c r="BK5"/>
    </row>
    <row r="6" spans="1:63" ht="15" customHeight="1" x14ac:dyDescent="0.25">
      <c r="A6" s="27"/>
      <c r="B6" s="27"/>
      <c r="C6" s="27"/>
      <c r="D6" s="27"/>
      <c r="E6" s="27"/>
      <c r="F6" s="28"/>
      <c r="G6" s="28"/>
      <c r="H6" s="27"/>
      <c r="I6" s="27"/>
      <c r="J6" s="27"/>
      <c r="K6" s="27"/>
      <c r="L6" s="28"/>
      <c r="M6" s="28"/>
      <c r="N6" s="27"/>
      <c r="O6" s="27"/>
      <c r="P6" s="28"/>
      <c r="Q6" s="27"/>
      <c r="R6" s="27"/>
      <c r="S6" s="72"/>
      <c r="T6" s="27"/>
      <c r="V6"/>
      <c r="W6"/>
      <c r="X6"/>
      <c r="Y6"/>
      <c r="Z6"/>
      <c r="AB6"/>
      <c r="AC6"/>
      <c r="AD6"/>
      <c r="AE6"/>
      <c r="AF6"/>
      <c r="AG6"/>
      <c r="AH6"/>
      <c r="AI6"/>
      <c r="AJ6" s="4"/>
      <c r="AK6" s="4"/>
      <c r="AL6" s="4"/>
      <c r="AM6" s="4"/>
      <c r="AN6" s="4"/>
      <c r="AO6" s="4"/>
      <c r="AP6" s="4"/>
      <c r="AQ6" s="4"/>
      <c r="AR6" s="4"/>
      <c r="AT6"/>
      <c r="AU6"/>
      <c r="AV6"/>
      <c r="AW6"/>
      <c r="AX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 x14ac:dyDescent="0.25">
      <c r="A7" s="27"/>
      <c r="B7" s="27"/>
      <c r="C7" s="27"/>
      <c r="D7" s="27"/>
      <c r="E7" s="27"/>
      <c r="F7" s="28"/>
      <c r="G7" s="28"/>
      <c r="H7" s="29"/>
      <c r="I7" s="27"/>
      <c r="J7" s="27"/>
      <c r="K7" s="27"/>
      <c r="L7" s="28"/>
      <c r="M7" s="28"/>
      <c r="N7" s="27"/>
      <c r="O7" s="27"/>
      <c r="P7" s="28"/>
      <c r="Q7" s="27"/>
      <c r="R7" s="27"/>
      <c r="S7" s="72"/>
      <c r="T7" s="27"/>
      <c r="V7"/>
      <c r="W7"/>
      <c r="X7"/>
      <c r="Y7"/>
      <c r="Z7"/>
      <c r="AB7"/>
      <c r="AC7"/>
      <c r="AD7"/>
      <c r="AE7"/>
      <c r="AF7"/>
      <c r="AG7"/>
      <c r="AH7"/>
      <c r="AI7"/>
      <c r="AJ7" s="4"/>
      <c r="AK7" s="4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 x14ac:dyDescent="0.25">
      <c r="A8" s="27"/>
      <c r="B8" s="27"/>
      <c r="C8" s="27"/>
      <c r="D8" s="27"/>
      <c r="E8" s="27"/>
      <c r="F8" s="28"/>
      <c r="G8" s="28"/>
      <c r="H8" s="29"/>
      <c r="I8" s="27"/>
      <c r="J8" s="27"/>
      <c r="K8" s="27"/>
      <c r="L8" s="28"/>
      <c r="M8" s="28"/>
      <c r="N8" s="27"/>
      <c r="O8" s="27"/>
      <c r="P8" s="28"/>
      <c r="Q8" s="27"/>
      <c r="R8" s="27"/>
      <c r="S8" s="72"/>
      <c r="T8" s="27"/>
      <c r="V8"/>
      <c r="W8"/>
      <c r="X8"/>
      <c r="Y8"/>
      <c r="Z8"/>
      <c r="AB8"/>
      <c r="AC8"/>
      <c r="AD8"/>
      <c r="AE8"/>
      <c r="AF8"/>
      <c r="AG8"/>
      <c r="AH8"/>
      <c r="AI8"/>
      <c r="AJ8" s="4"/>
      <c r="AK8" s="4"/>
      <c r="AL8" s="4"/>
      <c r="AM8" s="4"/>
      <c r="AN8" s="4"/>
      <c r="AO8" s="4"/>
      <c r="AP8" s="4"/>
      <c r="AQ8" s="4"/>
      <c r="AR8" s="4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x14ac:dyDescent="0.25">
      <c r="A9" s="27"/>
      <c r="B9" s="27"/>
      <c r="C9" s="27"/>
      <c r="D9" s="27"/>
      <c r="E9" s="27"/>
      <c r="F9" s="28"/>
      <c r="G9" s="28"/>
      <c r="H9" s="29"/>
      <c r="I9" s="27"/>
      <c r="J9" s="27"/>
      <c r="K9" s="27"/>
      <c r="L9" s="28"/>
      <c r="M9" s="28"/>
      <c r="N9" s="27"/>
      <c r="O9" s="27"/>
      <c r="P9" s="28"/>
      <c r="Q9" s="27"/>
      <c r="R9" s="27"/>
      <c r="S9" s="72"/>
      <c r="T9" s="27"/>
      <c r="V9"/>
      <c r="W9"/>
      <c r="X9" s="45"/>
      <c r="Y9"/>
      <c r="Z9"/>
      <c r="AB9"/>
      <c r="AC9"/>
      <c r="AD9"/>
      <c r="AE9"/>
      <c r="AF9"/>
      <c r="AG9"/>
      <c r="AH9"/>
      <c r="AI9" s="45"/>
      <c r="AJ9" s="44"/>
      <c r="AK9" s="44"/>
      <c r="AL9" s="44"/>
      <c r="AM9" s="44"/>
      <c r="AN9" s="44"/>
      <c r="AO9" s="44"/>
      <c r="AP9" s="44"/>
      <c r="AQ9" s="44"/>
      <c r="AR9" s="44"/>
      <c r="AT9" s="45"/>
      <c r="AU9" s="45"/>
      <c r="AV9" s="45"/>
      <c r="AW9"/>
      <c r="AX9"/>
      <c r="AZ9" s="45"/>
      <c r="BA9" s="45"/>
      <c r="BB9" s="45"/>
      <c r="BC9" s="45"/>
      <c r="BD9" s="45"/>
      <c r="BE9" s="45"/>
      <c r="BF9"/>
      <c r="BG9"/>
      <c r="BH9"/>
      <c r="BI9"/>
      <c r="BJ9" s="45"/>
    </row>
    <row r="10" spans="1:63" ht="15" customHeight="1" x14ac:dyDescent="0.25">
      <c r="A10" s="27"/>
      <c r="B10" s="27"/>
      <c r="C10" s="27"/>
      <c r="D10" s="27"/>
      <c r="E10" s="27"/>
      <c r="F10" s="28"/>
      <c r="G10" s="28"/>
      <c r="H10" s="29"/>
      <c r="I10" s="27"/>
      <c r="J10" s="27"/>
      <c r="K10" s="27"/>
      <c r="L10" s="28"/>
      <c r="M10" s="28"/>
      <c r="N10" s="27"/>
      <c r="O10" s="27"/>
      <c r="P10" s="28"/>
      <c r="Q10" s="27"/>
      <c r="R10" s="27"/>
      <c r="S10" s="72"/>
      <c r="T10" s="2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4"/>
      <c r="AK10" s="4"/>
      <c r="AL10" s="4"/>
      <c r="AM10" s="4"/>
      <c r="AN10" s="4"/>
      <c r="AO10" s="4"/>
      <c r="AP10" s="4"/>
      <c r="AQ10" s="4"/>
      <c r="AR10" s="4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25">
      <c r="A11" s="27"/>
      <c r="B11" s="27"/>
      <c r="C11" s="27"/>
      <c r="D11" s="27"/>
      <c r="E11" s="27"/>
      <c r="F11" s="28"/>
      <c r="G11" s="28"/>
      <c r="H11" s="29"/>
      <c r="I11" s="27"/>
      <c r="J11" s="27"/>
      <c r="K11" s="27"/>
      <c r="L11" s="28"/>
      <c r="M11" s="28"/>
      <c r="N11" s="27"/>
      <c r="O11" s="27"/>
      <c r="P11" s="28"/>
      <c r="Q11" s="27"/>
      <c r="R11" s="27"/>
      <c r="S11" s="72"/>
      <c r="T11" s="2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4"/>
      <c r="AK11" s="4"/>
      <c r="AL11" s="4"/>
      <c r="AM11" s="4"/>
      <c r="AN11" s="4"/>
      <c r="AO11" s="4"/>
      <c r="AP11" s="4"/>
      <c r="AQ11" s="4"/>
      <c r="AR11" s="4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25">
      <c r="A12" s="27"/>
      <c r="B12" s="27"/>
      <c r="C12" s="27"/>
      <c r="D12" s="27"/>
      <c r="E12" s="27"/>
      <c r="F12" s="28"/>
      <c r="G12" s="28"/>
      <c r="H12" s="29"/>
      <c r="I12" s="27"/>
      <c r="J12" s="27"/>
      <c r="K12" s="27"/>
      <c r="L12" s="28"/>
      <c r="M12" s="28"/>
      <c r="N12" s="27"/>
      <c r="O12" s="27"/>
      <c r="P12" s="28"/>
      <c r="Q12" s="27"/>
      <c r="R12" s="27"/>
      <c r="S12" s="72"/>
      <c r="T12" s="27"/>
      <c r="V12"/>
      <c r="W12"/>
      <c r="X12"/>
      <c r="Z12"/>
      <c r="AA12"/>
      <c r="AB12"/>
      <c r="AC12"/>
      <c r="AD12"/>
      <c r="AE12"/>
      <c r="AF12"/>
      <c r="AG12"/>
      <c r="AH12"/>
      <c r="AI12"/>
      <c r="AJ12" s="4"/>
      <c r="AK12" s="4"/>
      <c r="AL12" s="4"/>
      <c r="AM12" s="4"/>
      <c r="AN12" s="4"/>
      <c r="AO12" s="4"/>
      <c r="AP12" s="4"/>
      <c r="AQ12" s="4"/>
      <c r="AR12" s="4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25">
      <c r="A13" s="27"/>
      <c r="B13" s="27"/>
      <c r="C13" s="27"/>
      <c r="D13" s="27"/>
      <c r="E13" s="27"/>
      <c r="F13" s="28"/>
      <c r="G13" s="28"/>
      <c r="H13" s="29"/>
      <c r="I13" s="27"/>
      <c r="J13" s="27"/>
      <c r="K13" s="27"/>
      <c r="L13" s="28"/>
      <c r="M13" s="28"/>
      <c r="N13" s="27"/>
      <c r="O13" s="27"/>
      <c r="P13" s="28"/>
      <c r="Q13" s="27"/>
      <c r="R13" s="27"/>
      <c r="S13" s="72"/>
      <c r="T13" s="30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25">
      <c r="A14" s="27"/>
      <c r="B14" s="27"/>
      <c r="C14" s="27"/>
      <c r="D14" s="27"/>
      <c r="E14" s="27"/>
      <c r="F14" s="28"/>
      <c r="G14" s="28"/>
      <c r="H14" s="29"/>
      <c r="I14" s="27"/>
      <c r="J14" s="27"/>
      <c r="K14" s="27"/>
      <c r="L14" s="28"/>
      <c r="M14" s="28"/>
      <c r="N14" s="27"/>
      <c r="O14" s="27"/>
      <c r="P14" s="28"/>
      <c r="Q14" s="27"/>
      <c r="R14" s="27"/>
      <c r="S14" s="73"/>
      <c r="T14" s="30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25">
      <c r="A15" s="27"/>
      <c r="B15" s="27"/>
      <c r="C15" s="27"/>
      <c r="D15" s="27"/>
      <c r="E15" s="27"/>
      <c r="F15" s="28"/>
      <c r="G15" s="28"/>
      <c r="H15" s="29"/>
      <c r="I15" s="27"/>
      <c r="J15" s="27"/>
      <c r="K15" s="27"/>
      <c r="L15" s="28"/>
      <c r="M15" s="28"/>
      <c r="N15" s="27"/>
      <c r="O15" s="27"/>
      <c r="P15" s="28"/>
      <c r="Q15" s="27"/>
      <c r="R15" s="27"/>
      <c r="S15" s="72"/>
      <c r="T15" s="30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25">
      <c r="A16" s="27"/>
      <c r="B16" s="27"/>
      <c r="C16" s="27"/>
      <c r="D16" s="27"/>
      <c r="E16" s="27"/>
      <c r="F16" s="28"/>
      <c r="G16" s="28"/>
      <c r="H16" s="29"/>
      <c r="I16" s="27"/>
      <c r="J16" s="27"/>
      <c r="K16" s="27"/>
      <c r="L16" s="28"/>
      <c r="M16" s="28"/>
      <c r="N16" s="27"/>
      <c r="O16" s="27"/>
      <c r="P16" s="28"/>
      <c r="Q16" s="27"/>
      <c r="R16" s="27"/>
      <c r="S16" s="72"/>
      <c r="T16" s="30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25">
      <c r="A17" s="31"/>
      <c r="B17" s="32"/>
      <c r="C17" s="32"/>
      <c r="D17" s="32"/>
      <c r="E17" s="32"/>
      <c r="F17" s="33"/>
      <c r="G17" s="33"/>
      <c r="H17" s="34"/>
      <c r="I17" s="32"/>
      <c r="J17" s="32"/>
      <c r="K17" s="32"/>
      <c r="L17" s="33"/>
      <c r="M17" s="33"/>
      <c r="N17" s="32"/>
      <c r="O17" s="32"/>
      <c r="P17" s="33"/>
      <c r="Q17" s="32"/>
      <c r="R17" s="32"/>
      <c r="S17" s="74"/>
      <c r="T17" s="30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25">
      <c r="A18" s="31"/>
      <c r="B18" s="32"/>
      <c r="C18" s="32"/>
      <c r="D18" s="32"/>
      <c r="E18" s="32"/>
      <c r="F18" s="33"/>
      <c r="G18" s="33"/>
      <c r="H18" s="34"/>
      <c r="I18" s="32"/>
      <c r="J18" s="32"/>
      <c r="K18" s="32"/>
      <c r="L18" s="33"/>
      <c r="M18" s="33"/>
      <c r="N18" s="32"/>
      <c r="O18" s="32"/>
      <c r="P18" s="33"/>
      <c r="Q18" s="32"/>
      <c r="R18" s="32"/>
      <c r="S18" s="72"/>
      <c r="T18" s="30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25">
      <c r="A19" s="27"/>
      <c r="B19" s="27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  <c r="N19" s="27"/>
      <c r="O19" s="27"/>
      <c r="P19" s="28"/>
      <c r="Q19" s="27"/>
      <c r="R19" s="27"/>
      <c r="S19" s="75"/>
      <c r="T19" s="30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25">
      <c r="A20" s="27"/>
      <c r="B20" s="27"/>
      <c r="C20" s="27"/>
      <c r="D20" s="27"/>
      <c r="E20" s="27"/>
      <c r="F20" s="28"/>
      <c r="G20" s="28"/>
      <c r="H20" s="27"/>
      <c r="I20" s="27"/>
      <c r="J20" s="27"/>
      <c r="K20" s="27"/>
      <c r="L20" s="28"/>
      <c r="M20" s="28"/>
      <c r="N20" s="27"/>
      <c r="O20" s="27"/>
      <c r="P20" s="28"/>
      <c r="Q20" s="27"/>
      <c r="R20" s="27"/>
      <c r="S20" s="75"/>
      <c r="T20" s="30"/>
      <c r="U20"/>
      <c r="BJ20"/>
    </row>
    <row r="21" spans="1:62" ht="15" customHeight="1" x14ac:dyDescent="0.25">
      <c r="A21" s="27"/>
      <c r="B21" s="27"/>
      <c r="C21" s="27"/>
      <c r="D21" s="27"/>
      <c r="E21" s="27"/>
      <c r="F21" s="28"/>
      <c r="G21" s="28"/>
      <c r="H21" s="27"/>
      <c r="I21" s="27"/>
      <c r="J21" s="27"/>
      <c r="K21" s="27"/>
      <c r="L21" s="28"/>
      <c r="M21" s="28"/>
      <c r="N21" s="27"/>
      <c r="O21" s="27"/>
      <c r="P21" s="28"/>
      <c r="Q21" s="27"/>
      <c r="R21" s="27"/>
      <c r="S21" s="75"/>
      <c r="T21" s="30"/>
      <c r="U21"/>
      <c r="BJ21"/>
    </row>
    <row r="22" spans="1:62" ht="15" customHeight="1" x14ac:dyDescent="0.25">
      <c r="A22" s="27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8"/>
      <c r="M22" s="28"/>
      <c r="N22" s="27"/>
      <c r="O22" s="27"/>
      <c r="P22" s="28"/>
      <c r="Q22" s="27"/>
      <c r="R22" s="27"/>
      <c r="S22" s="75"/>
      <c r="T22" s="30"/>
      <c r="U22"/>
    </row>
    <row r="23" spans="1:62" ht="15" customHeight="1" x14ac:dyDescent="0.25">
      <c r="A23" s="27"/>
      <c r="B23" s="27"/>
      <c r="C23" s="27"/>
      <c r="D23" s="27"/>
      <c r="E23" s="27"/>
      <c r="F23" s="28"/>
      <c r="G23" s="28"/>
      <c r="H23" s="27"/>
      <c r="I23" s="27"/>
      <c r="J23" s="27"/>
      <c r="K23" s="27"/>
      <c r="L23" s="28"/>
      <c r="M23" s="28"/>
      <c r="N23" s="27"/>
      <c r="O23" s="27"/>
      <c r="P23" s="28"/>
      <c r="Q23" s="27"/>
      <c r="R23" s="27"/>
      <c r="S23" s="75"/>
      <c r="T23" s="30"/>
      <c r="U23"/>
    </row>
    <row r="24" spans="1:62" ht="15" customHeight="1" x14ac:dyDescent="0.25">
      <c r="A24" s="27"/>
      <c r="B24" s="27"/>
      <c r="C24" s="27"/>
      <c r="D24" s="27"/>
      <c r="E24" s="27"/>
      <c r="F24" s="28"/>
      <c r="G24" s="28"/>
      <c r="H24" s="27"/>
      <c r="I24" s="27"/>
      <c r="J24" s="27"/>
      <c r="K24" s="27"/>
      <c r="L24" s="28"/>
      <c r="M24" s="28"/>
      <c r="N24" s="27"/>
      <c r="O24" s="27"/>
      <c r="P24" s="28"/>
      <c r="Q24" s="27"/>
      <c r="R24" s="27"/>
      <c r="S24" s="75"/>
      <c r="T24" s="30"/>
      <c r="U24"/>
    </row>
    <row r="25" spans="1:62" ht="15" customHeight="1" x14ac:dyDescent="0.25">
      <c r="A25" s="27"/>
      <c r="B25" s="27"/>
      <c r="C25" s="27"/>
      <c r="D25" s="27"/>
      <c r="E25" s="27"/>
      <c r="F25" s="28"/>
      <c r="G25" s="28"/>
      <c r="H25" s="27"/>
      <c r="I25" s="27"/>
      <c r="J25" s="27"/>
      <c r="K25" s="27"/>
      <c r="L25" s="28"/>
      <c r="M25" s="28"/>
      <c r="N25" s="27"/>
      <c r="O25" s="27"/>
      <c r="P25" s="28"/>
      <c r="Q25" s="27"/>
      <c r="R25" s="27"/>
      <c r="S25" s="75"/>
      <c r="T25" s="30"/>
      <c r="U25"/>
    </row>
    <row r="26" spans="1:62" ht="15" customHeight="1" x14ac:dyDescent="0.25">
      <c r="A26" s="27"/>
      <c r="B26" s="27"/>
      <c r="C26" s="27"/>
      <c r="D26" s="27"/>
      <c r="E26" s="27"/>
      <c r="F26" s="28"/>
      <c r="G26" s="28"/>
      <c r="H26" s="27"/>
      <c r="I26" s="27"/>
      <c r="J26" s="27"/>
      <c r="K26" s="27"/>
      <c r="L26" s="28"/>
      <c r="M26" s="28"/>
      <c r="N26" s="27"/>
      <c r="O26" s="27"/>
      <c r="P26" s="28"/>
      <c r="Q26" s="27"/>
      <c r="R26" s="27"/>
      <c r="S26" s="75"/>
      <c r="T26" s="30"/>
      <c r="U2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62" ht="15" customHeight="1" x14ac:dyDescent="0.25">
      <c r="A27" s="27"/>
      <c r="B27" s="27"/>
      <c r="C27" s="27"/>
      <c r="D27" s="27"/>
      <c r="E27" s="27"/>
      <c r="F27" s="28"/>
      <c r="G27" s="28"/>
      <c r="H27" s="27"/>
      <c r="I27" s="27"/>
      <c r="J27" s="27"/>
      <c r="K27" s="27"/>
      <c r="L27" s="28"/>
      <c r="M27" s="28"/>
      <c r="N27" s="27"/>
      <c r="O27" s="27"/>
      <c r="P27" s="28"/>
      <c r="Q27" s="27"/>
      <c r="R27" s="27"/>
      <c r="S27" s="75"/>
      <c r="T27" s="30"/>
      <c r="U27"/>
    </row>
    <row r="28" spans="1:62" ht="15" customHeight="1" x14ac:dyDescent="0.25">
      <c r="A28" s="27"/>
      <c r="B28" s="27"/>
      <c r="C28" s="27"/>
      <c r="D28" s="27"/>
      <c r="E28" s="27"/>
      <c r="F28" s="28"/>
      <c r="G28" s="28"/>
      <c r="H28" s="27"/>
      <c r="I28" s="27"/>
      <c r="J28" s="27"/>
      <c r="K28" s="27"/>
      <c r="L28" s="28"/>
      <c r="M28" s="28"/>
      <c r="N28" s="27"/>
      <c r="O28" s="27"/>
      <c r="P28" s="28"/>
      <c r="Q28" s="27"/>
      <c r="R28" s="27"/>
      <c r="S28" s="75"/>
      <c r="T28" s="30"/>
      <c r="U28"/>
    </row>
    <row r="29" spans="1:62" ht="15" customHeight="1" x14ac:dyDescent="0.25">
      <c r="A29" s="27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8"/>
      <c r="M29" s="28"/>
      <c r="N29" s="27"/>
      <c r="O29" s="27"/>
      <c r="P29" s="28"/>
      <c r="Q29" s="27"/>
      <c r="R29" s="27"/>
      <c r="S29" s="75"/>
      <c r="T29" s="30"/>
      <c r="U29"/>
    </row>
    <row r="30" spans="1:62" ht="15" customHeight="1" x14ac:dyDescent="0.25">
      <c r="A30" s="27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8"/>
      <c r="M30" s="28"/>
      <c r="N30" s="27"/>
      <c r="O30" s="27"/>
      <c r="P30" s="28"/>
      <c r="Q30" s="27"/>
      <c r="R30" s="27"/>
      <c r="S30" s="75"/>
      <c r="T30" s="30"/>
      <c r="U30"/>
    </row>
    <row r="31" spans="1:62" ht="15" customHeight="1" x14ac:dyDescent="0.25">
      <c r="A31" s="27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8"/>
      <c r="M31" s="28"/>
      <c r="N31" s="27"/>
      <c r="O31" s="27"/>
      <c r="P31" s="28"/>
      <c r="Q31" s="27"/>
      <c r="R31" s="27"/>
      <c r="S31" s="72"/>
      <c r="T31" s="27"/>
    </row>
    <row r="32" spans="1:62" ht="15" customHeight="1" x14ac:dyDescent="0.25">
      <c r="A32" s="27"/>
      <c r="B32" s="27"/>
      <c r="C32" s="27"/>
      <c r="D32" s="27"/>
      <c r="E32" s="27"/>
      <c r="F32" s="28"/>
      <c r="G32" s="28"/>
      <c r="H32" s="27"/>
      <c r="I32" s="27"/>
      <c r="J32" s="27"/>
      <c r="K32" s="27"/>
      <c r="L32" s="28"/>
      <c r="M32" s="28"/>
      <c r="N32" s="27"/>
      <c r="O32" s="27"/>
      <c r="P32" s="28"/>
      <c r="Q32" s="27"/>
      <c r="R32" s="27"/>
      <c r="S32" s="72"/>
      <c r="T32" s="27"/>
    </row>
    <row r="33" spans="1:20" ht="15" customHeight="1" x14ac:dyDescent="0.25">
      <c r="A33" s="27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8"/>
      <c r="M33" s="28"/>
      <c r="N33" s="27"/>
      <c r="O33" s="27"/>
      <c r="P33" s="28"/>
      <c r="Q33" s="27"/>
      <c r="R33" s="27"/>
      <c r="S33" s="72"/>
      <c r="T33" s="27"/>
    </row>
    <row r="34" spans="1:20" ht="15" customHeight="1" x14ac:dyDescent="0.25">
      <c r="A34" s="27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8"/>
      <c r="M34" s="28"/>
      <c r="N34" s="27"/>
      <c r="O34" s="27"/>
      <c r="P34" s="28"/>
      <c r="Q34" s="27"/>
      <c r="R34" s="27"/>
      <c r="S34" s="72"/>
      <c r="T34" s="27"/>
    </row>
    <row r="35" spans="1:20" ht="15" customHeight="1" x14ac:dyDescent="0.25">
      <c r="A35" s="27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8"/>
      <c r="M35" s="28"/>
      <c r="N35" s="27"/>
      <c r="O35" s="27"/>
      <c r="P35" s="28"/>
      <c r="Q35" s="27"/>
      <c r="R35" s="27"/>
      <c r="S35" s="72"/>
      <c r="T35" s="27"/>
    </row>
    <row r="36" spans="1:20" ht="15" customHeight="1" x14ac:dyDescent="0.25">
      <c r="A36" s="27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8"/>
      <c r="M36" s="28"/>
      <c r="N36" s="27"/>
      <c r="O36" s="27"/>
      <c r="P36" s="28"/>
      <c r="Q36" s="27"/>
      <c r="R36" s="27"/>
      <c r="S36" s="72"/>
      <c r="T36" s="27"/>
    </row>
    <row r="37" spans="1:20" ht="15" customHeight="1" x14ac:dyDescent="0.25">
      <c r="A37" s="27"/>
      <c r="B37" s="27"/>
      <c r="C37" s="27"/>
      <c r="D37" s="27"/>
      <c r="E37" s="27"/>
      <c r="F37" s="28"/>
      <c r="G37" s="28"/>
      <c r="H37" s="27"/>
      <c r="I37" s="27"/>
      <c r="J37" s="27"/>
      <c r="K37" s="27"/>
      <c r="L37" s="28"/>
      <c r="M37" s="28"/>
      <c r="N37" s="27"/>
      <c r="O37" s="27"/>
      <c r="P37" s="28"/>
      <c r="Q37" s="27"/>
      <c r="R37" s="27"/>
      <c r="S37" s="72"/>
      <c r="T37" s="27"/>
    </row>
    <row r="38" spans="1:20" ht="15" customHeight="1" x14ac:dyDescent="0.25">
      <c r="A38" s="27"/>
      <c r="B38" s="27"/>
      <c r="C38" s="27"/>
      <c r="D38" s="27"/>
      <c r="E38" s="27"/>
      <c r="F38" s="28"/>
      <c r="G38" s="28"/>
      <c r="H38" s="27"/>
      <c r="I38" s="27"/>
      <c r="J38" s="27"/>
      <c r="K38" s="27"/>
      <c r="L38" s="28"/>
      <c r="M38" s="28"/>
      <c r="N38" s="27"/>
      <c r="O38" s="27"/>
      <c r="P38" s="28"/>
      <c r="Q38" s="27"/>
      <c r="R38" s="27"/>
      <c r="S38" s="72"/>
      <c r="T38" s="27"/>
    </row>
    <row r="39" spans="1:20" ht="15" customHeight="1" x14ac:dyDescent="0.25">
      <c r="A39" s="27"/>
      <c r="B39" s="27"/>
      <c r="C39" s="27"/>
      <c r="D39" s="27"/>
      <c r="E39" s="27"/>
      <c r="F39" s="28"/>
      <c r="G39" s="28"/>
      <c r="H39" s="27"/>
      <c r="I39" s="27"/>
      <c r="J39" s="27"/>
      <c r="K39" s="27"/>
      <c r="L39" s="28"/>
      <c r="M39" s="28"/>
      <c r="N39" s="27"/>
      <c r="O39" s="27"/>
      <c r="P39" s="28"/>
      <c r="Q39" s="27"/>
      <c r="R39" s="27"/>
      <c r="S39" s="72"/>
      <c r="T39" s="27"/>
    </row>
    <row r="40" spans="1:20" ht="15" customHeight="1" x14ac:dyDescent="0.25">
      <c r="A40" s="27"/>
      <c r="B40" s="27"/>
      <c r="C40" s="27"/>
      <c r="D40" s="27"/>
      <c r="E40" s="27"/>
      <c r="F40" s="28"/>
      <c r="G40" s="28"/>
      <c r="H40" s="27"/>
      <c r="I40" s="27"/>
      <c r="J40" s="27"/>
      <c r="K40" s="27"/>
      <c r="L40" s="28"/>
      <c r="M40" s="28"/>
      <c r="N40" s="27"/>
      <c r="O40" s="27"/>
      <c r="P40" s="28"/>
      <c r="Q40" s="27"/>
      <c r="R40" s="27"/>
      <c r="S40" s="72"/>
      <c r="T40" s="27"/>
    </row>
    <row r="41" spans="1:20" ht="15" customHeight="1" x14ac:dyDescent="0.25">
      <c r="A41" s="27"/>
      <c r="B41" s="27"/>
      <c r="C41" s="27"/>
      <c r="D41" s="27"/>
      <c r="E41" s="27"/>
      <c r="F41" s="28"/>
      <c r="G41" s="28"/>
      <c r="H41" s="27"/>
      <c r="I41" s="27"/>
      <c r="J41" s="27"/>
      <c r="K41" s="27"/>
      <c r="L41" s="28"/>
      <c r="M41" s="28"/>
      <c r="N41" s="27"/>
      <c r="O41" s="27"/>
      <c r="P41" s="28"/>
      <c r="Q41" s="27"/>
      <c r="R41" s="27"/>
      <c r="S41" s="72"/>
      <c r="T41" s="27"/>
    </row>
    <row r="42" spans="1:20" ht="15" customHeight="1" x14ac:dyDescent="0.25">
      <c r="A42" s="27"/>
      <c r="B42" s="27"/>
      <c r="C42" s="27"/>
      <c r="D42" s="27"/>
      <c r="E42" s="27"/>
      <c r="F42" s="28"/>
      <c r="G42" s="28"/>
      <c r="H42" s="27"/>
      <c r="I42" s="27"/>
      <c r="J42" s="27"/>
      <c r="K42" s="27"/>
      <c r="L42" s="28"/>
      <c r="M42" s="28"/>
      <c r="N42" s="27"/>
      <c r="O42" s="27"/>
      <c r="P42" s="28"/>
      <c r="Q42" s="27"/>
      <c r="R42" s="27"/>
      <c r="S42" s="72"/>
      <c r="T42" s="27"/>
    </row>
    <row r="43" spans="1:20" ht="15" customHeight="1" x14ac:dyDescent="0.25">
      <c r="A43" s="27"/>
      <c r="B43" s="27"/>
      <c r="C43" s="27"/>
      <c r="D43" s="27"/>
      <c r="E43" s="27"/>
      <c r="F43" s="28"/>
      <c r="G43" s="28"/>
      <c r="H43" s="27"/>
      <c r="I43" s="27"/>
      <c r="J43" s="27"/>
      <c r="K43" s="27"/>
      <c r="L43" s="28"/>
      <c r="M43" s="28"/>
      <c r="N43" s="27"/>
      <c r="O43" s="27"/>
      <c r="P43" s="28"/>
      <c r="Q43" s="27"/>
      <c r="R43" s="27"/>
      <c r="S43" s="72"/>
      <c r="T43" s="27"/>
    </row>
    <row r="44" spans="1:20" ht="15" customHeight="1" x14ac:dyDescent="0.25">
      <c r="A44" s="27"/>
      <c r="B44" s="27"/>
      <c r="C44" s="27"/>
      <c r="D44" s="27"/>
      <c r="E44" s="27"/>
      <c r="F44" s="28"/>
      <c r="G44" s="28"/>
      <c r="H44" s="27"/>
      <c r="I44" s="27"/>
      <c r="J44" s="27"/>
      <c r="K44" s="27"/>
      <c r="L44" s="28"/>
      <c r="M44" s="28"/>
      <c r="N44" s="27"/>
      <c r="O44" s="27"/>
      <c r="P44" s="28"/>
      <c r="Q44" s="27"/>
      <c r="R44" s="27"/>
      <c r="S44" s="72"/>
      <c r="T44" s="27"/>
    </row>
    <row r="45" spans="1:20" ht="15" customHeight="1" x14ac:dyDescent="0.25">
      <c r="A45" s="27"/>
      <c r="B45" s="27"/>
      <c r="C45" s="27"/>
      <c r="D45" s="27"/>
      <c r="E45" s="27"/>
      <c r="F45" s="28"/>
      <c r="G45" s="28"/>
      <c r="H45" s="27"/>
      <c r="I45" s="27"/>
      <c r="J45" s="27"/>
      <c r="K45" s="27"/>
      <c r="L45" s="28"/>
      <c r="M45" s="28"/>
      <c r="N45" s="27"/>
      <c r="O45" s="27"/>
      <c r="P45" s="28"/>
      <c r="Q45" s="27"/>
      <c r="R45" s="27"/>
      <c r="S45" s="72"/>
      <c r="T45" s="27"/>
    </row>
    <row r="46" spans="1:20" ht="15" customHeight="1" x14ac:dyDescent="0.25">
      <c r="A46" s="27"/>
      <c r="B46" s="27"/>
      <c r="C46" s="27"/>
      <c r="D46" s="27"/>
      <c r="E46" s="27"/>
      <c r="F46" s="28"/>
      <c r="G46" s="28"/>
      <c r="H46" s="27"/>
      <c r="I46" s="27"/>
      <c r="J46" s="27"/>
      <c r="K46" s="27"/>
      <c r="L46" s="28"/>
      <c r="M46" s="28"/>
      <c r="N46" s="27"/>
      <c r="O46" s="27"/>
      <c r="P46" s="28"/>
      <c r="Q46" s="27"/>
      <c r="R46" s="27"/>
      <c r="S46" s="72"/>
      <c r="T46" s="27"/>
    </row>
    <row r="47" spans="1:20" ht="15" customHeight="1" x14ac:dyDescent="0.25">
      <c r="A47" s="27"/>
      <c r="B47" s="27"/>
      <c r="C47" s="27"/>
      <c r="D47" s="27"/>
      <c r="E47" s="27"/>
      <c r="F47" s="28"/>
      <c r="G47" s="28"/>
      <c r="H47" s="27"/>
      <c r="I47" s="27"/>
      <c r="J47" s="27"/>
      <c r="K47" s="27"/>
      <c r="L47" s="28"/>
      <c r="M47" s="28"/>
      <c r="N47" s="27"/>
      <c r="O47" s="27"/>
      <c r="P47" s="28"/>
      <c r="Q47" s="27"/>
      <c r="R47" s="27"/>
      <c r="S47" s="72"/>
      <c r="T47" s="27"/>
    </row>
    <row r="48" spans="1:20" ht="15" customHeight="1" x14ac:dyDescent="0.25">
      <c r="A48" s="27"/>
      <c r="B48" s="27"/>
      <c r="C48" s="27"/>
      <c r="D48" s="27"/>
      <c r="E48" s="27"/>
      <c r="F48" s="28"/>
      <c r="G48" s="28"/>
      <c r="H48" s="27"/>
      <c r="I48" s="27"/>
      <c r="J48" s="27"/>
      <c r="K48" s="27"/>
      <c r="L48" s="28"/>
      <c r="M48" s="28"/>
      <c r="N48" s="27"/>
      <c r="O48" s="27"/>
      <c r="P48" s="28"/>
      <c r="Q48" s="27"/>
      <c r="R48" s="27"/>
      <c r="S48" s="72"/>
      <c r="T48" s="27"/>
    </row>
    <row r="49" spans="1:26" ht="15" customHeight="1" x14ac:dyDescent="0.25">
      <c r="A49" s="27"/>
      <c r="B49" s="27"/>
      <c r="C49" s="27"/>
      <c r="D49" s="27"/>
      <c r="E49" s="27"/>
      <c r="F49" s="28"/>
      <c r="G49" s="28"/>
      <c r="H49" s="27"/>
      <c r="I49" s="27"/>
      <c r="J49" s="27"/>
      <c r="K49" s="27"/>
      <c r="L49" s="28"/>
      <c r="M49" s="28"/>
      <c r="N49" s="27"/>
      <c r="O49" s="27"/>
      <c r="P49" s="28"/>
      <c r="Q49" s="27"/>
      <c r="R49" s="27"/>
      <c r="S49" s="72"/>
      <c r="T49" s="27"/>
    </row>
    <row r="50" spans="1:26" ht="15" customHeight="1" thickBot="1" x14ac:dyDescent="0.3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8"/>
      <c r="M50" s="28"/>
      <c r="N50" s="27"/>
      <c r="O50" s="27"/>
      <c r="P50" s="28"/>
      <c r="Q50" s="27"/>
      <c r="R50" s="27"/>
      <c r="S50" s="72"/>
      <c r="T50" s="27"/>
    </row>
    <row r="51" spans="1:26" ht="15" customHeight="1" thickBot="1" x14ac:dyDescent="0.3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8"/>
      <c r="M51" s="28"/>
      <c r="N51" s="27"/>
      <c r="O51" s="27"/>
      <c r="P51" s="28"/>
      <c r="Q51" s="27"/>
      <c r="R51" s="27"/>
      <c r="S51" s="72"/>
      <c r="T51" s="27"/>
      <c r="V51" s="88" t="s">
        <v>23</v>
      </c>
      <c r="W51" s="89"/>
      <c r="Y51" s="90" t="s">
        <v>193</v>
      </c>
      <c r="Z51" s="91"/>
    </row>
    <row r="52" spans="1:26" ht="15" customHeight="1" x14ac:dyDescent="0.2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8"/>
      <c r="M52" s="28"/>
      <c r="N52" s="27"/>
      <c r="O52" s="27"/>
      <c r="P52" s="28"/>
      <c r="Q52" s="27"/>
      <c r="R52" s="27"/>
      <c r="S52" s="72"/>
      <c r="T52" s="27"/>
      <c r="V52" s="12" t="s">
        <v>26</v>
      </c>
      <c r="Y52" s="12" t="s">
        <v>309</v>
      </c>
      <c r="Z52" s="47" t="e">
        <f>GETPIVOTDATA("Diagnosis",$Y$2)/W52*1000</f>
        <v>#DIV/0!</v>
      </c>
    </row>
    <row r="53" spans="1:26" ht="15" customHeight="1" x14ac:dyDescent="0.2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8"/>
      <c r="M53" s="28"/>
      <c r="N53" s="27"/>
      <c r="O53" s="27"/>
      <c r="P53" s="28"/>
      <c r="Q53" s="27"/>
      <c r="R53" s="27"/>
      <c r="S53" s="72"/>
      <c r="T53" s="27"/>
      <c r="V53" s="12" t="s">
        <v>27</v>
      </c>
      <c r="W53" s="48" t="e">
        <f>GETPIVOTDATA("Antibiotic",$AB$2)/W52*1000</f>
        <v>#DIV/0!</v>
      </c>
      <c r="Y53" s="38" t="s">
        <v>180</v>
      </c>
      <c r="Z53" s="47">
        <f>SUMIF(Z54:Z55,"&gt;0")</f>
        <v>0</v>
      </c>
    </row>
    <row r="54" spans="1:26" ht="15" customHeight="1" x14ac:dyDescent="0.2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8"/>
      <c r="M54" s="28"/>
      <c r="N54" s="27"/>
      <c r="O54" s="27"/>
      <c r="P54" s="28"/>
      <c r="Q54" s="27"/>
      <c r="R54" s="27"/>
      <c r="S54" s="72"/>
      <c r="T54" s="27"/>
      <c r="V54" s="12" t="s">
        <v>28</v>
      </c>
      <c r="W54" s="48" t="e">
        <f>GETPIVOTDATA("Days of Therapy",$AW$2)/W52*1000</f>
        <v>#DIV/0!</v>
      </c>
      <c r="Y54" s="46" t="s">
        <v>179</v>
      </c>
      <c r="Z54" s="52">
        <f>IFERROR(GETPIVOTDATA("Diagnosis",$Y$2,"Diagnosis","Urinary tract infection (without catheter)")/W52*1000,0)</f>
        <v>0</v>
      </c>
    </row>
    <row r="55" spans="1:26" ht="15" customHeight="1" x14ac:dyDescent="0.2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8"/>
      <c r="M55" s="28"/>
      <c r="N55" s="27"/>
      <c r="O55" s="27"/>
      <c r="P55" s="28"/>
      <c r="Q55" s="27"/>
      <c r="R55" s="27"/>
      <c r="S55" s="72"/>
      <c r="T55" s="27"/>
      <c r="V55" s="12" t="s">
        <v>195</v>
      </c>
      <c r="W55" s="49">
        <f>IFERROR(GETPIVOTDATA("SBAR Usage and Completeness",$BF$2,"SBAR Usage and Completeness","SBAR used and complete")/GETPIVOTDATA("SBAR Usage and Completeness",$BF$2),0)</f>
        <v>0</v>
      </c>
      <c r="Y55" s="46" t="s">
        <v>181</v>
      </c>
      <c r="Z55" s="52">
        <f>IFERROR(GETPIVOTDATA("Diagnosis",$Y$2,"Diagnosis","Urinary tract infection (with catheter)")/W52*1000,0)</f>
        <v>0</v>
      </c>
    </row>
    <row r="56" spans="1:26" ht="15" customHeight="1" x14ac:dyDescent="0.2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8"/>
      <c r="M56" s="28"/>
      <c r="N56" s="27"/>
      <c r="O56" s="27"/>
      <c r="P56" s="28"/>
      <c r="Q56" s="27"/>
      <c r="R56" s="27"/>
      <c r="S56" s="72"/>
      <c r="T56" s="27"/>
      <c r="V56" s="50" t="s">
        <v>30</v>
      </c>
      <c r="W56" s="51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</v>
      </c>
      <c r="Y56" s="38" t="s">
        <v>66</v>
      </c>
      <c r="Z56" s="47">
        <f>SUMIF(Z57:Z62,"&gt;0")</f>
        <v>0</v>
      </c>
    </row>
    <row r="57" spans="1:26" ht="15" customHeight="1" x14ac:dyDescent="0.2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8"/>
      <c r="M57" s="28"/>
      <c r="N57" s="27"/>
      <c r="O57" s="27"/>
      <c r="P57" s="28"/>
      <c r="Q57" s="27"/>
      <c r="R57" s="27"/>
      <c r="S57" s="72"/>
      <c r="T57" s="27"/>
      <c r="V57" s="12" t="s">
        <v>196</v>
      </c>
      <c r="W57" s="49">
        <f>IFERROR(GETPIVOTDATA("SBAR Usage and Completeness",$BF$2,"SBAR Usage and Completeness","SBAR used but incomplete")/GETPIVOTDATA("SBAR Usage and Completeness",$BF$2),0)</f>
        <v>0</v>
      </c>
      <c r="Y57" s="46" t="s">
        <v>25</v>
      </c>
      <c r="Z57" s="52">
        <f>IFERROR(GETPIVOTDATA("Diagnosis",$Y$2,"Diagnosis","pneumonia")/W52*1000,0)</f>
        <v>0</v>
      </c>
    </row>
    <row r="58" spans="1:26" ht="15" customHeight="1" x14ac:dyDescent="0.2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8"/>
      <c r="M58" s="28"/>
      <c r="N58" s="27"/>
      <c r="O58" s="27"/>
      <c r="P58" s="28"/>
      <c r="Q58" s="27"/>
      <c r="R58" s="27"/>
      <c r="S58" s="72"/>
      <c r="T58" s="27"/>
      <c r="V58" s="12" t="s">
        <v>197</v>
      </c>
      <c r="W58" s="49">
        <f>IFERROR(GETPIVOTDATA("SBAR Usage and Completeness",$BF$2,"SBAR Usage and Completeness","SBAR not used")/GETPIVOTDATA("SBAR Usage and Completeness",$BF$2),0)</f>
        <v>0</v>
      </c>
      <c r="Y58" s="46" t="s">
        <v>178</v>
      </c>
      <c r="Z58" s="52">
        <f>IFERROR(GETPIVOTDATA("Diagnosis",$Y$2,"Diagnosis","influenza-like illness")/W52*1000,0)</f>
        <v>0</v>
      </c>
    </row>
    <row r="59" spans="1:26" ht="15" customHeight="1" x14ac:dyDescent="0.2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8"/>
      <c r="M59" s="28"/>
      <c r="N59" s="27"/>
      <c r="O59" s="27"/>
      <c r="P59" s="28"/>
      <c r="Q59" s="27"/>
      <c r="R59" s="27"/>
      <c r="S59" s="72"/>
      <c r="T59" s="27"/>
      <c r="V59" s="12" t="s">
        <v>308</v>
      </c>
      <c r="W59" s="48">
        <f>IFERROR(GETPIVOTDATA("Microbiology Test Sent",$AT$2,"Microbiology Test Sent","Urinalysis and reflex culture and sensitivities")/W52*1000,0)</f>
        <v>0</v>
      </c>
      <c r="Y59" s="46" t="s">
        <v>297</v>
      </c>
      <c r="Z59" s="52">
        <f>IFERROR(GETPIVOTDATA("Diagnosis",$Y$2,"Diagnosis","acute bronchitis or tracheobronchitis")/W52*1000,0)</f>
        <v>0</v>
      </c>
    </row>
    <row r="60" spans="1:26" ht="15" customHeight="1" x14ac:dyDescent="0.2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8"/>
      <c r="M60" s="28"/>
      <c r="N60" s="27"/>
      <c r="O60" s="27"/>
      <c r="P60" s="28"/>
      <c r="Q60" s="27"/>
      <c r="R60" s="27"/>
      <c r="S60" s="72"/>
      <c r="T60" s="27"/>
      <c r="V60" s="12"/>
      <c r="W60" s="11"/>
      <c r="Y60" s="46" t="s">
        <v>294</v>
      </c>
      <c r="Z60" s="52">
        <f>IFERROR(GETPIVOTDATA("Diagnosis",$Y$2,"Diagnosis","copd exacerbation")/W52*1000,0)</f>
        <v>0</v>
      </c>
    </row>
    <row r="61" spans="1:26" ht="15" customHeight="1" x14ac:dyDescent="0.25">
      <c r="A61" s="27"/>
      <c r="B61" s="27"/>
      <c r="C61" s="27"/>
      <c r="D61" s="27"/>
      <c r="E61" s="27"/>
      <c r="F61" s="28"/>
      <c r="G61" s="28"/>
      <c r="H61" s="27"/>
      <c r="I61" s="27"/>
      <c r="J61" s="27"/>
      <c r="K61" s="27"/>
      <c r="L61" s="28"/>
      <c r="M61" s="28"/>
      <c r="N61" s="27"/>
      <c r="O61" s="27"/>
      <c r="P61" s="28"/>
      <c r="Q61" s="27"/>
      <c r="R61" s="27"/>
      <c r="S61" s="72"/>
      <c r="T61" s="27"/>
      <c r="Y61" s="46" t="s">
        <v>296</v>
      </c>
      <c r="Z61" s="52">
        <f>IFERROR(GETPIVOTDATA("Diagnosis",$Y$2,"Diagnosis","common cold syndrome")/W52*1000,0)</f>
        <v>0</v>
      </c>
    </row>
    <row r="62" spans="1:26" ht="15" customHeight="1" x14ac:dyDescent="0.25">
      <c r="A62" s="27"/>
      <c r="B62" s="27"/>
      <c r="C62" s="27"/>
      <c r="D62" s="27"/>
      <c r="E62" s="27"/>
      <c r="F62" s="28"/>
      <c r="G62" s="28"/>
      <c r="H62" s="27"/>
      <c r="I62" s="27"/>
      <c r="J62" s="27"/>
      <c r="K62" s="27"/>
      <c r="L62" s="28"/>
      <c r="M62" s="28"/>
      <c r="N62" s="27"/>
      <c r="O62" s="27"/>
      <c r="P62" s="28"/>
      <c r="Q62" s="27"/>
      <c r="R62" s="27"/>
      <c r="S62" s="72"/>
      <c r="T62" s="27"/>
      <c r="Y62" s="46" t="s">
        <v>295</v>
      </c>
      <c r="Z62" s="52">
        <f>IFERROR(GETPIVOTDATA("Diagnosis",$Y$2,"Diagnosis","pharyngitis")/W52*1000,0)</f>
        <v>0</v>
      </c>
    </row>
    <row r="63" spans="1:26" ht="15" customHeight="1" x14ac:dyDescent="0.25">
      <c r="A63" s="27"/>
      <c r="B63" s="27"/>
      <c r="C63" s="27"/>
      <c r="D63" s="27"/>
      <c r="E63" s="27"/>
      <c r="F63" s="28"/>
      <c r="G63" s="28"/>
      <c r="H63" s="27"/>
      <c r="I63" s="27"/>
      <c r="J63" s="27"/>
      <c r="K63" s="27"/>
      <c r="L63" s="28"/>
      <c r="M63" s="28"/>
      <c r="N63" s="27"/>
      <c r="O63" s="27"/>
      <c r="P63" s="28"/>
      <c r="Q63" s="27"/>
      <c r="R63" s="27"/>
      <c r="S63" s="72"/>
      <c r="T63" s="27"/>
      <c r="Y63" s="37" t="s">
        <v>62</v>
      </c>
      <c r="Z63" s="47">
        <f>IFERROR(GETPIVOTDATA("Diagnosis",$Y$2,"Diagnosis","cellulitis, soft tissue, or wound infection")/W52*1000,0)</f>
        <v>0</v>
      </c>
    </row>
    <row r="64" spans="1:26" ht="15" customHeight="1" x14ac:dyDescent="0.25">
      <c r="A64" s="27"/>
      <c r="B64" s="27"/>
      <c r="C64" s="27"/>
      <c r="D64" s="27"/>
      <c r="E64" s="27"/>
      <c r="F64" s="28"/>
      <c r="G64" s="28"/>
      <c r="H64" s="27"/>
      <c r="I64" s="27"/>
      <c r="J64" s="27"/>
      <c r="K64" s="27"/>
      <c r="L64" s="28"/>
      <c r="M64" s="28"/>
      <c r="N64" s="27"/>
      <c r="O64" s="27"/>
      <c r="P64" s="28"/>
      <c r="Q64" s="27"/>
      <c r="R64" s="27"/>
      <c r="S64" s="72"/>
      <c r="T64" s="27"/>
      <c r="Y64" s="38" t="s">
        <v>298</v>
      </c>
      <c r="Z64" s="47">
        <f>SUMIF(Z65:Z66,"&gt;0")</f>
        <v>0</v>
      </c>
    </row>
    <row r="65" spans="1:26" ht="15" customHeight="1" x14ac:dyDescent="0.25">
      <c r="A65" s="27"/>
      <c r="B65" s="27"/>
      <c r="C65" s="27"/>
      <c r="D65" s="27"/>
      <c r="E65" s="27"/>
      <c r="F65" s="28"/>
      <c r="G65" s="28"/>
      <c r="H65" s="27"/>
      <c r="I65" s="27"/>
      <c r="J65" s="27"/>
      <c r="K65" s="27"/>
      <c r="L65" s="28"/>
      <c r="M65" s="28"/>
      <c r="N65" s="27"/>
      <c r="O65" s="27"/>
      <c r="P65" s="28"/>
      <c r="Q65" s="27"/>
      <c r="R65" s="27"/>
      <c r="S65" s="72"/>
      <c r="T65" s="27"/>
      <c r="Y65" s="46" t="s">
        <v>56</v>
      </c>
      <c r="Z65" s="52">
        <f>IFERROR(GETPIVOTDATA("Diagnosis",$Y$2,"Diagnosis","gastroenteritis")/W52*1000,0)</f>
        <v>0</v>
      </c>
    </row>
    <row r="66" spans="1:26" ht="15" customHeight="1" x14ac:dyDescent="0.25">
      <c r="A66" s="27"/>
      <c r="B66" s="27"/>
      <c r="C66" s="27"/>
      <c r="D66" s="27"/>
      <c r="E66" s="27"/>
      <c r="F66" s="28"/>
      <c r="G66" s="28"/>
      <c r="H66" s="27"/>
      <c r="I66" s="27"/>
      <c r="J66" s="27"/>
      <c r="K66" s="27"/>
      <c r="L66" s="28"/>
      <c r="M66" s="28"/>
      <c r="N66" s="27"/>
      <c r="O66" s="27"/>
      <c r="P66" s="28"/>
      <c r="Q66" s="27"/>
      <c r="R66" s="27"/>
      <c r="S66" s="72"/>
      <c r="T66" s="27"/>
      <c r="Y66" s="46" t="s">
        <v>77</v>
      </c>
      <c r="Z66" s="52">
        <f>IFERROR(GETPIVOTDATA("Diagnosis",$Y$2,"Diagnosis","norovirus gastroenteritis")/W52*1000,0)</f>
        <v>0</v>
      </c>
    </row>
    <row r="67" spans="1:26" ht="15" customHeight="1" x14ac:dyDescent="0.25">
      <c r="A67" s="27"/>
      <c r="B67" s="27"/>
      <c r="C67" s="27"/>
      <c r="D67" s="27"/>
      <c r="E67" s="27"/>
      <c r="F67" s="28"/>
      <c r="G67" s="28"/>
      <c r="H67" s="27"/>
      <c r="I67" s="27"/>
      <c r="J67" s="27"/>
      <c r="K67" s="27"/>
      <c r="L67" s="28"/>
      <c r="M67" s="28"/>
      <c r="N67" s="27"/>
      <c r="O67" s="27"/>
      <c r="P67" s="28"/>
      <c r="Q67" s="27"/>
      <c r="R67" s="27"/>
      <c r="S67" s="72"/>
      <c r="T67" s="27"/>
      <c r="Y67" s="83" t="s">
        <v>304</v>
      </c>
      <c r="Z67" s="48">
        <f>IFERROR(GETPIVOTDATA("Diagnosis",$Y$2,"Diagnosis","clostridium difficile infection")/W52*10000,0)</f>
        <v>0</v>
      </c>
    </row>
    <row r="68" spans="1:26" ht="15" customHeight="1" x14ac:dyDescent="0.25">
      <c r="A68" s="27"/>
      <c r="B68" s="27"/>
      <c r="C68" s="27"/>
      <c r="D68" s="27"/>
      <c r="E68" s="27"/>
      <c r="F68" s="28"/>
      <c r="G68" s="28"/>
      <c r="H68" s="27"/>
      <c r="I68" s="27"/>
      <c r="J68" s="27"/>
      <c r="K68" s="27"/>
      <c r="L68" s="28"/>
      <c r="M68" s="28"/>
      <c r="N68" s="27"/>
      <c r="O68" s="27"/>
      <c r="P68" s="28"/>
      <c r="Q68" s="27"/>
      <c r="R68" s="27"/>
      <c r="S68" s="72"/>
      <c r="T68" s="27"/>
      <c r="Y68" s="1" t="s">
        <v>303</v>
      </c>
    </row>
    <row r="69" spans="1:26" ht="15" customHeight="1" x14ac:dyDescent="0.25">
      <c r="A69" s="27"/>
      <c r="B69" s="27"/>
      <c r="C69" s="27"/>
      <c r="D69" s="27"/>
      <c r="E69" s="27"/>
      <c r="F69" s="28"/>
      <c r="G69" s="28"/>
      <c r="H69" s="27"/>
      <c r="I69" s="27"/>
      <c r="J69" s="27"/>
      <c r="K69" s="27"/>
      <c r="L69" s="28"/>
      <c r="M69" s="28"/>
      <c r="N69" s="27"/>
      <c r="O69" s="27"/>
      <c r="P69" s="28"/>
      <c r="Q69" s="27"/>
      <c r="R69" s="27"/>
      <c r="S69" s="72"/>
      <c r="T69" s="27"/>
    </row>
    <row r="70" spans="1:26" ht="15" customHeight="1" x14ac:dyDescent="0.25">
      <c r="A70" s="27"/>
      <c r="B70" s="27"/>
      <c r="C70" s="27"/>
      <c r="D70" s="27"/>
      <c r="E70" s="27"/>
      <c r="F70" s="28"/>
      <c r="G70" s="28"/>
      <c r="H70" s="27"/>
      <c r="I70" s="27"/>
      <c r="J70" s="27"/>
      <c r="K70" s="27"/>
      <c r="L70" s="28"/>
      <c r="M70" s="28"/>
      <c r="N70" s="27"/>
      <c r="O70" s="27"/>
      <c r="P70" s="28"/>
      <c r="Q70" s="27"/>
      <c r="R70" s="27"/>
      <c r="S70" s="72"/>
      <c r="T70" s="27"/>
    </row>
    <row r="71" spans="1:26" ht="15" customHeight="1" x14ac:dyDescent="0.25">
      <c r="A71" s="27"/>
      <c r="B71" s="27"/>
      <c r="C71" s="27"/>
      <c r="D71" s="27"/>
      <c r="E71" s="27"/>
      <c r="F71" s="28"/>
      <c r="G71" s="28"/>
      <c r="H71" s="27"/>
      <c r="I71" s="27"/>
      <c r="J71" s="27"/>
      <c r="K71" s="27"/>
      <c r="L71" s="28"/>
      <c r="M71" s="28"/>
      <c r="N71" s="27"/>
      <c r="O71" s="27"/>
      <c r="P71" s="28"/>
      <c r="Q71" s="27"/>
      <c r="R71" s="27"/>
      <c r="S71" s="72"/>
      <c r="T71" s="27"/>
    </row>
    <row r="72" spans="1:26" ht="15" customHeight="1" x14ac:dyDescent="0.25">
      <c r="A72" s="27"/>
      <c r="B72" s="27"/>
      <c r="C72" s="27"/>
      <c r="D72" s="27"/>
      <c r="E72" s="27"/>
      <c r="F72" s="28"/>
      <c r="G72" s="28"/>
      <c r="H72" s="27"/>
      <c r="I72" s="27"/>
      <c r="J72" s="27"/>
      <c r="K72" s="27"/>
      <c r="L72" s="28"/>
      <c r="M72" s="28"/>
      <c r="N72" s="27"/>
      <c r="O72" s="27"/>
      <c r="P72" s="28"/>
      <c r="Q72" s="27"/>
      <c r="R72" s="27"/>
      <c r="S72" s="72"/>
      <c r="T72" s="27"/>
    </row>
    <row r="73" spans="1:26" ht="15" customHeight="1" x14ac:dyDescent="0.25">
      <c r="A73" s="27"/>
      <c r="B73" s="27"/>
      <c r="C73" s="27"/>
      <c r="D73" s="27"/>
      <c r="E73" s="27"/>
      <c r="F73" s="28"/>
      <c r="G73" s="28"/>
      <c r="H73" s="27"/>
      <c r="I73" s="27"/>
      <c r="J73" s="27"/>
      <c r="K73" s="27"/>
      <c r="L73" s="28"/>
      <c r="M73" s="28"/>
      <c r="N73" s="27"/>
      <c r="O73" s="27"/>
      <c r="P73" s="28"/>
      <c r="Q73" s="27"/>
      <c r="R73" s="27"/>
      <c r="S73" s="72"/>
      <c r="T73" s="27"/>
    </row>
    <row r="74" spans="1:26" ht="15" customHeight="1" x14ac:dyDescent="0.25">
      <c r="A74" s="27"/>
      <c r="B74" s="27"/>
      <c r="C74" s="27"/>
      <c r="D74" s="27"/>
      <c r="E74" s="27"/>
      <c r="F74" s="28"/>
      <c r="G74" s="28"/>
      <c r="H74" s="27"/>
      <c r="I74" s="27"/>
      <c r="J74" s="27"/>
      <c r="K74" s="27"/>
      <c r="L74" s="28"/>
      <c r="M74" s="28"/>
      <c r="N74" s="27"/>
      <c r="O74" s="27"/>
      <c r="P74" s="28"/>
      <c r="Q74" s="27"/>
      <c r="R74" s="27"/>
      <c r="S74" s="72"/>
      <c r="T74" s="27"/>
      <c r="Z74"/>
    </row>
    <row r="75" spans="1:26" ht="15" customHeight="1" x14ac:dyDescent="0.25">
      <c r="A75" s="27"/>
      <c r="B75" s="27"/>
      <c r="C75" s="27"/>
      <c r="D75" s="27"/>
      <c r="E75" s="27"/>
      <c r="F75" s="28"/>
      <c r="G75" s="28"/>
      <c r="H75" s="27"/>
      <c r="I75" s="27"/>
      <c r="J75" s="27"/>
      <c r="K75" s="27"/>
      <c r="L75" s="28"/>
      <c r="M75" s="28"/>
      <c r="N75" s="27"/>
      <c r="O75" s="27"/>
      <c r="P75" s="28"/>
      <c r="Q75" s="27"/>
      <c r="R75" s="27"/>
      <c r="S75" s="72"/>
      <c r="T75" s="27"/>
      <c r="Z75"/>
    </row>
    <row r="76" spans="1:26" ht="15" customHeight="1" x14ac:dyDescent="0.25">
      <c r="A76" s="27"/>
      <c r="B76" s="27"/>
      <c r="C76" s="27"/>
      <c r="D76" s="27"/>
      <c r="E76" s="27"/>
      <c r="F76" s="28"/>
      <c r="G76" s="28"/>
      <c r="H76" s="27"/>
      <c r="I76" s="27"/>
      <c r="J76" s="27"/>
      <c r="K76" s="27"/>
      <c r="L76" s="28"/>
      <c r="M76" s="28"/>
      <c r="N76" s="27"/>
      <c r="O76" s="27"/>
      <c r="P76" s="28"/>
      <c r="Q76" s="27"/>
      <c r="R76" s="27"/>
      <c r="S76" s="72"/>
      <c r="T76" s="27"/>
      <c r="Z76"/>
    </row>
    <row r="77" spans="1:26" ht="15" customHeight="1" x14ac:dyDescent="0.25">
      <c r="A77" s="27"/>
      <c r="B77" s="27"/>
      <c r="C77" s="27"/>
      <c r="D77" s="27"/>
      <c r="E77" s="27"/>
      <c r="F77" s="28"/>
      <c r="G77" s="28"/>
      <c r="H77" s="27"/>
      <c r="I77" s="27"/>
      <c r="J77" s="27"/>
      <c r="K77" s="27"/>
      <c r="L77" s="28"/>
      <c r="M77" s="28"/>
      <c r="N77" s="27"/>
      <c r="O77" s="27"/>
      <c r="P77" s="28"/>
      <c r="Q77" s="27"/>
      <c r="R77" s="27"/>
      <c r="S77" s="72"/>
      <c r="T77" s="27"/>
      <c r="X77"/>
      <c r="Z77"/>
    </row>
    <row r="78" spans="1:26" ht="15" customHeight="1" x14ac:dyDescent="0.25">
      <c r="A78" s="27"/>
      <c r="B78" s="27"/>
      <c r="C78" s="27"/>
      <c r="D78" s="27"/>
      <c r="E78" s="27"/>
      <c r="F78" s="28"/>
      <c r="G78" s="28"/>
      <c r="H78" s="27"/>
      <c r="I78" s="27"/>
      <c r="J78" s="27"/>
      <c r="K78" s="27"/>
      <c r="L78" s="28"/>
      <c r="M78" s="28"/>
      <c r="N78" s="27"/>
      <c r="O78" s="27"/>
      <c r="P78" s="28"/>
      <c r="Q78" s="27"/>
      <c r="R78" s="27"/>
      <c r="S78" s="72"/>
      <c r="T78" s="27"/>
      <c r="Z78"/>
    </row>
    <row r="79" spans="1:26" ht="15" customHeight="1" x14ac:dyDescent="0.25">
      <c r="A79" s="27"/>
      <c r="B79" s="27"/>
      <c r="C79" s="27"/>
      <c r="D79" s="27"/>
      <c r="E79" s="27"/>
      <c r="F79" s="28"/>
      <c r="G79" s="28"/>
      <c r="H79" s="27"/>
      <c r="I79" s="27"/>
      <c r="J79" s="27"/>
      <c r="K79" s="27"/>
      <c r="L79" s="28"/>
      <c r="M79" s="28"/>
      <c r="N79" s="27"/>
      <c r="O79" s="27"/>
      <c r="P79" s="28"/>
      <c r="Q79" s="27"/>
      <c r="R79" s="27"/>
      <c r="S79" s="72"/>
      <c r="T79" s="27"/>
      <c r="Y79"/>
      <c r="Z79"/>
    </row>
    <row r="80" spans="1:26" ht="15" customHeight="1" x14ac:dyDescent="0.25">
      <c r="A80" s="27"/>
      <c r="B80" s="27"/>
      <c r="C80" s="27"/>
      <c r="D80" s="27"/>
      <c r="E80" s="27"/>
      <c r="F80" s="28"/>
      <c r="G80" s="28"/>
      <c r="H80" s="27"/>
      <c r="I80" s="27"/>
      <c r="J80" s="27"/>
      <c r="K80" s="27"/>
      <c r="L80" s="28"/>
      <c r="M80" s="28"/>
      <c r="N80" s="27"/>
      <c r="O80" s="27"/>
      <c r="P80" s="28"/>
      <c r="Q80" s="27"/>
      <c r="R80" s="27"/>
      <c r="S80" s="72"/>
      <c r="T80" s="27"/>
    </row>
    <row r="81" spans="1:20" ht="15" customHeight="1" x14ac:dyDescent="0.25">
      <c r="A81" s="27"/>
      <c r="B81" s="27"/>
      <c r="C81" s="27"/>
      <c r="D81" s="27"/>
      <c r="E81" s="27"/>
      <c r="F81" s="28"/>
      <c r="G81" s="28"/>
      <c r="H81" s="27"/>
      <c r="I81" s="27"/>
      <c r="J81" s="27"/>
      <c r="K81" s="27"/>
      <c r="L81" s="28"/>
      <c r="M81" s="28"/>
      <c r="N81" s="27"/>
      <c r="O81" s="27"/>
      <c r="P81" s="28"/>
      <c r="Q81" s="27"/>
      <c r="R81" s="27"/>
      <c r="S81" s="72"/>
      <c r="T81" s="27"/>
    </row>
    <row r="82" spans="1:20" ht="15" customHeight="1" x14ac:dyDescent="0.25">
      <c r="A82" s="27"/>
      <c r="B82" s="27"/>
      <c r="C82" s="27"/>
      <c r="D82" s="27"/>
      <c r="E82" s="27"/>
      <c r="F82" s="28"/>
      <c r="G82" s="28"/>
      <c r="H82" s="27"/>
      <c r="I82" s="27"/>
      <c r="J82" s="27"/>
      <c r="K82" s="27"/>
      <c r="L82" s="28"/>
      <c r="M82" s="28"/>
      <c r="N82" s="27"/>
      <c r="O82" s="27"/>
      <c r="P82" s="28"/>
      <c r="Q82" s="27"/>
      <c r="R82" s="27"/>
      <c r="S82" s="72"/>
      <c r="T82" s="27"/>
    </row>
    <row r="83" spans="1:20" ht="15" customHeight="1" x14ac:dyDescent="0.25">
      <c r="A83" s="27"/>
      <c r="B83" s="27"/>
      <c r="C83" s="27"/>
      <c r="D83" s="27"/>
      <c r="E83" s="27"/>
      <c r="F83" s="28"/>
      <c r="G83" s="28"/>
      <c r="H83" s="27"/>
      <c r="I83" s="27"/>
      <c r="J83" s="27"/>
      <c r="K83" s="27"/>
      <c r="L83" s="28"/>
      <c r="M83" s="28"/>
      <c r="N83" s="27"/>
      <c r="O83" s="27"/>
      <c r="P83" s="28"/>
      <c r="Q83" s="27"/>
      <c r="R83" s="27"/>
      <c r="S83" s="72"/>
      <c r="T83" s="27"/>
    </row>
    <row r="84" spans="1:20" ht="15" customHeight="1" x14ac:dyDescent="0.25">
      <c r="A84" s="27"/>
      <c r="B84" s="27"/>
      <c r="C84" s="27"/>
      <c r="D84" s="27"/>
      <c r="E84" s="27"/>
      <c r="F84" s="28"/>
      <c r="G84" s="28"/>
      <c r="H84" s="27"/>
      <c r="I84" s="27"/>
      <c r="J84" s="27"/>
      <c r="K84" s="27"/>
      <c r="L84" s="28"/>
      <c r="M84" s="28"/>
      <c r="N84" s="27"/>
      <c r="O84" s="27"/>
      <c r="P84" s="28"/>
      <c r="Q84" s="27"/>
      <c r="R84" s="27"/>
      <c r="S84" s="72"/>
      <c r="T84" s="27"/>
    </row>
    <row r="85" spans="1:20" ht="15" customHeight="1" x14ac:dyDescent="0.25">
      <c r="A85" s="27"/>
      <c r="B85" s="27"/>
      <c r="C85" s="27"/>
      <c r="D85" s="27"/>
      <c r="E85" s="27"/>
      <c r="F85" s="28"/>
      <c r="G85" s="28"/>
      <c r="H85" s="27"/>
      <c r="I85" s="27"/>
      <c r="J85" s="27"/>
      <c r="K85" s="27"/>
      <c r="L85" s="28"/>
      <c r="M85" s="28"/>
      <c r="N85" s="27"/>
      <c r="O85" s="27"/>
      <c r="P85" s="28"/>
      <c r="Q85" s="27"/>
      <c r="R85" s="27"/>
      <c r="S85" s="72"/>
      <c r="T85" s="27"/>
    </row>
    <row r="86" spans="1:20" ht="15" customHeight="1" x14ac:dyDescent="0.25">
      <c r="A86" s="27"/>
      <c r="B86" s="27"/>
      <c r="C86" s="27"/>
      <c r="D86" s="27"/>
      <c r="E86" s="27"/>
      <c r="F86" s="28"/>
      <c r="G86" s="28"/>
      <c r="H86" s="27"/>
      <c r="I86" s="27"/>
      <c r="J86" s="27"/>
      <c r="K86" s="27"/>
      <c r="L86" s="28"/>
      <c r="M86" s="28"/>
      <c r="N86" s="27"/>
      <c r="O86" s="27"/>
      <c r="P86" s="28"/>
      <c r="Q86" s="27"/>
      <c r="R86" s="27"/>
      <c r="S86" s="72"/>
      <c r="T86" s="27"/>
    </row>
    <row r="87" spans="1:20" ht="15" customHeight="1" x14ac:dyDescent="0.25">
      <c r="A87" s="27"/>
      <c r="B87" s="27"/>
      <c r="C87" s="27"/>
      <c r="D87" s="27"/>
      <c r="E87" s="27"/>
      <c r="F87" s="28"/>
      <c r="G87" s="28"/>
      <c r="H87" s="27"/>
      <c r="I87" s="27"/>
      <c r="J87" s="27"/>
      <c r="K87" s="27"/>
      <c r="L87" s="28"/>
      <c r="M87" s="28"/>
      <c r="N87" s="27"/>
      <c r="O87" s="27"/>
      <c r="P87" s="28"/>
      <c r="Q87" s="27"/>
      <c r="R87" s="27"/>
      <c r="S87" s="72"/>
      <c r="T87" s="27"/>
    </row>
    <row r="88" spans="1:20" ht="15" customHeight="1" x14ac:dyDescent="0.25">
      <c r="A88" s="27"/>
      <c r="B88" s="27"/>
      <c r="C88" s="27"/>
      <c r="D88" s="27"/>
      <c r="E88" s="27"/>
      <c r="F88" s="28"/>
      <c r="G88" s="28"/>
      <c r="H88" s="27"/>
      <c r="I88" s="27"/>
      <c r="J88" s="27"/>
      <c r="K88" s="27"/>
      <c r="L88" s="28"/>
      <c r="M88" s="28"/>
      <c r="N88" s="27"/>
      <c r="O88" s="27"/>
      <c r="P88" s="28"/>
      <c r="Q88" s="27"/>
      <c r="R88" s="27"/>
      <c r="S88" s="72"/>
      <c r="T88" s="27"/>
    </row>
    <row r="89" spans="1:20" ht="15" customHeight="1" x14ac:dyDescent="0.25">
      <c r="A89" s="27"/>
      <c r="B89" s="27"/>
      <c r="C89" s="27"/>
      <c r="D89" s="27"/>
      <c r="E89" s="27"/>
      <c r="F89" s="28"/>
      <c r="G89" s="28"/>
      <c r="H89" s="27"/>
      <c r="I89" s="27"/>
      <c r="J89" s="27"/>
      <c r="K89" s="27"/>
      <c r="L89" s="28"/>
      <c r="M89" s="28"/>
      <c r="N89" s="27"/>
      <c r="O89" s="27"/>
      <c r="P89" s="28"/>
      <c r="Q89" s="27"/>
      <c r="R89" s="27"/>
      <c r="S89" s="72"/>
      <c r="T89" s="27"/>
    </row>
    <row r="90" spans="1:20" ht="15" customHeight="1" x14ac:dyDescent="0.25">
      <c r="A90" s="27"/>
      <c r="B90" s="27"/>
      <c r="C90" s="27"/>
      <c r="D90" s="27"/>
      <c r="E90" s="27"/>
      <c r="F90" s="28"/>
      <c r="G90" s="28"/>
      <c r="H90" s="27"/>
      <c r="I90" s="27"/>
      <c r="J90" s="27"/>
      <c r="K90" s="27"/>
      <c r="L90" s="28"/>
      <c r="M90" s="28"/>
      <c r="N90" s="27"/>
      <c r="O90" s="27"/>
      <c r="P90" s="28"/>
      <c r="Q90" s="27"/>
      <c r="R90" s="27"/>
      <c r="S90" s="72"/>
      <c r="T90" s="27"/>
    </row>
    <row r="91" spans="1:20" ht="15" customHeight="1" x14ac:dyDescent="0.25">
      <c r="A91" s="27"/>
      <c r="B91" s="27"/>
      <c r="C91" s="27"/>
      <c r="D91" s="27"/>
      <c r="E91" s="27"/>
      <c r="F91" s="28"/>
      <c r="G91" s="28"/>
      <c r="H91" s="27"/>
      <c r="I91" s="27"/>
      <c r="J91" s="27"/>
      <c r="K91" s="27"/>
      <c r="L91" s="28"/>
      <c r="M91" s="28"/>
      <c r="N91" s="27"/>
      <c r="O91" s="27"/>
      <c r="P91" s="28"/>
      <c r="Q91" s="27"/>
      <c r="R91" s="27"/>
      <c r="S91" s="72"/>
      <c r="T91" s="27"/>
    </row>
    <row r="92" spans="1:20" ht="15" customHeight="1" x14ac:dyDescent="0.25">
      <c r="A92" s="27"/>
      <c r="B92" s="27"/>
      <c r="C92" s="27"/>
      <c r="D92" s="27"/>
      <c r="E92" s="27"/>
      <c r="F92" s="28"/>
      <c r="G92" s="28"/>
      <c r="H92" s="27"/>
      <c r="I92" s="27"/>
      <c r="J92" s="27"/>
      <c r="K92" s="27"/>
      <c r="L92" s="28"/>
      <c r="M92" s="28"/>
      <c r="N92" s="27"/>
      <c r="O92" s="27"/>
      <c r="P92" s="28"/>
      <c r="Q92" s="27"/>
      <c r="R92" s="27"/>
      <c r="S92" s="72"/>
      <c r="T92" s="27"/>
    </row>
    <row r="93" spans="1:20" ht="15" customHeight="1" x14ac:dyDescent="0.25">
      <c r="A93" s="27"/>
      <c r="B93" s="27"/>
      <c r="C93" s="27"/>
      <c r="D93" s="27"/>
      <c r="E93" s="27"/>
      <c r="F93" s="28"/>
      <c r="G93" s="28"/>
      <c r="H93" s="27"/>
      <c r="I93" s="27"/>
      <c r="J93" s="27"/>
      <c r="K93" s="27"/>
      <c r="L93" s="28"/>
      <c r="M93" s="28"/>
      <c r="N93" s="27"/>
      <c r="O93" s="27"/>
      <c r="P93" s="28"/>
      <c r="Q93" s="27"/>
      <c r="R93" s="27"/>
      <c r="S93" s="72"/>
      <c r="T93" s="27"/>
    </row>
    <row r="94" spans="1:20" ht="15" customHeight="1" x14ac:dyDescent="0.25">
      <c r="A94" s="27"/>
      <c r="B94" s="27"/>
      <c r="C94" s="27"/>
      <c r="D94" s="27"/>
      <c r="E94" s="27"/>
      <c r="F94" s="28"/>
      <c r="G94" s="28"/>
      <c r="H94" s="27"/>
      <c r="I94" s="27"/>
      <c r="J94" s="27"/>
      <c r="K94" s="27"/>
      <c r="L94" s="28"/>
      <c r="M94" s="28"/>
      <c r="N94" s="27"/>
      <c r="O94" s="27"/>
      <c r="P94" s="28"/>
      <c r="Q94" s="27"/>
      <c r="R94" s="27"/>
      <c r="S94" s="72"/>
      <c r="T94" s="27"/>
    </row>
    <row r="95" spans="1:20" ht="15" customHeight="1" x14ac:dyDescent="0.25">
      <c r="A95" s="27"/>
      <c r="B95" s="27"/>
      <c r="C95" s="27"/>
      <c r="D95" s="27"/>
      <c r="E95" s="27"/>
      <c r="F95" s="28"/>
      <c r="G95" s="28"/>
      <c r="H95" s="27"/>
      <c r="I95" s="27"/>
      <c r="J95" s="27"/>
      <c r="K95" s="27"/>
      <c r="L95" s="28"/>
      <c r="M95" s="28"/>
      <c r="N95" s="27"/>
      <c r="O95" s="27"/>
      <c r="P95" s="28"/>
      <c r="Q95" s="27"/>
      <c r="R95" s="27"/>
      <c r="S95" s="72"/>
      <c r="T95" s="27"/>
    </row>
    <row r="96" spans="1:20" ht="15" customHeight="1" x14ac:dyDescent="0.25">
      <c r="A96" s="27"/>
      <c r="B96" s="27"/>
      <c r="C96" s="27"/>
      <c r="D96" s="27"/>
      <c r="E96" s="27"/>
      <c r="F96" s="28"/>
      <c r="G96" s="28"/>
      <c r="H96" s="27"/>
      <c r="I96" s="27"/>
      <c r="J96" s="27"/>
      <c r="K96" s="27"/>
      <c r="L96" s="28"/>
      <c r="M96" s="28"/>
      <c r="N96" s="27"/>
      <c r="O96" s="27"/>
      <c r="P96" s="28"/>
      <c r="Q96" s="27"/>
      <c r="R96" s="27"/>
      <c r="S96" s="72"/>
      <c r="T96" s="27"/>
    </row>
    <row r="97" spans="1:20" ht="15" customHeight="1" x14ac:dyDescent="0.25">
      <c r="A97" s="27"/>
      <c r="B97" s="27"/>
      <c r="C97" s="27"/>
      <c r="D97" s="27"/>
      <c r="E97" s="27"/>
      <c r="F97" s="28"/>
      <c r="G97" s="28"/>
      <c r="H97" s="27"/>
      <c r="I97" s="27"/>
      <c r="J97" s="27"/>
      <c r="K97" s="27"/>
      <c r="L97" s="28"/>
      <c r="M97" s="28"/>
      <c r="N97" s="27"/>
      <c r="O97" s="27"/>
      <c r="P97" s="28"/>
      <c r="Q97" s="27"/>
      <c r="R97" s="27"/>
      <c r="S97" s="72"/>
      <c r="T97" s="27"/>
    </row>
    <row r="98" spans="1:20" ht="15" customHeight="1" x14ac:dyDescent="0.25">
      <c r="A98" s="27"/>
      <c r="B98" s="27"/>
      <c r="C98" s="27"/>
      <c r="D98" s="27"/>
      <c r="E98" s="27"/>
      <c r="F98" s="28"/>
      <c r="G98" s="28"/>
      <c r="H98" s="27"/>
      <c r="I98" s="27"/>
      <c r="J98" s="27"/>
      <c r="K98" s="27"/>
      <c r="L98" s="28"/>
      <c r="M98" s="28"/>
      <c r="N98" s="27"/>
      <c r="O98" s="27"/>
      <c r="P98" s="28"/>
      <c r="Q98" s="27"/>
      <c r="R98" s="27"/>
      <c r="S98" s="72"/>
      <c r="T98" s="27"/>
    </row>
    <row r="99" spans="1:20" ht="15" customHeight="1" x14ac:dyDescent="0.25">
      <c r="A99" s="27"/>
      <c r="B99" s="27"/>
      <c r="C99" s="27"/>
      <c r="D99" s="27"/>
      <c r="E99" s="27"/>
      <c r="F99" s="28"/>
      <c r="G99" s="28"/>
      <c r="H99" s="27"/>
      <c r="I99" s="27"/>
      <c r="J99" s="27"/>
      <c r="K99" s="27"/>
      <c r="L99" s="28"/>
      <c r="M99" s="28"/>
      <c r="N99" s="27"/>
      <c r="O99" s="27"/>
      <c r="P99" s="28"/>
      <c r="Q99" s="27"/>
      <c r="R99" s="27"/>
      <c r="S99" s="72"/>
      <c r="T99" s="27"/>
    </row>
    <row r="100" spans="1:20" ht="15" customHeight="1" x14ac:dyDescent="0.25">
      <c r="A100" s="27"/>
      <c r="B100" s="27"/>
      <c r="C100" s="27"/>
      <c r="D100" s="27"/>
      <c r="E100" s="27"/>
      <c r="F100" s="28"/>
      <c r="G100" s="28"/>
      <c r="H100" s="27"/>
      <c r="I100" s="27"/>
      <c r="J100" s="27"/>
      <c r="K100" s="27"/>
      <c r="L100" s="28"/>
      <c r="M100" s="28"/>
      <c r="N100" s="27"/>
      <c r="O100" s="27"/>
      <c r="P100" s="28"/>
      <c r="Q100" s="27"/>
      <c r="R100" s="27"/>
      <c r="S100" s="72"/>
      <c r="T100" s="27"/>
    </row>
    <row r="101" spans="1:20" ht="15" customHeight="1" x14ac:dyDescent="0.25">
      <c r="A101" s="27"/>
      <c r="B101" s="27"/>
      <c r="C101" s="27"/>
      <c r="D101" s="27"/>
      <c r="E101" s="27"/>
      <c r="F101" s="28"/>
      <c r="G101" s="28"/>
      <c r="H101" s="27"/>
      <c r="I101" s="27"/>
      <c r="J101" s="27"/>
      <c r="K101" s="27"/>
      <c r="L101" s="28"/>
      <c r="M101" s="28"/>
      <c r="N101" s="27"/>
      <c r="O101" s="27"/>
      <c r="P101" s="28"/>
      <c r="Q101" s="27"/>
      <c r="R101" s="27"/>
      <c r="S101" s="72"/>
      <c r="T101" s="27"/>
    </row>
    <row r="102" spans="1:20" ht="15" customHeight="1" x14ac:dyDescent="0.25">
      <c r="A102" s="27"/>
      <c r="B102" s="27"/>
      <c r="C102" s="27"/>
      <c r="D102" s="27"/>
      <c r="E102" s="27"/>
      <c r="F102" s="28"/>
      <c r="G102" s="28"/>
      <c r="H102" s="27"/>
      <c r="I102" s="27"/>
      <c r="J102" s="27"/>
      <c r="K102" s="27"/>
      <c r="L102" s="28"/>
      <c r="M102" s="28"/>
      <c r="N102" s="27"/>
      <c r="O102" s="27"/>
      <c r="P102" s="28"/>
      <c r="Q102" s="27"/>
      <c r="R102" s="27"/>
      <c r="S102" s="72"/>
      <c r="T102" s="27"/>
    </row>
    <row r="103" spans="1:20" ht="15" customHeight="1" x14ac:dyDescent="0.25">
      <c r="A103" s="27"/>
      <c r="B103" s="27"/>
      <c r="C103" s="27"/>
      <c r="D103" s="27"/>
      <c r="E103" s="27"/>
      <c r="F103" s="28"/>
      <c r="G103" s="28"/>
      <c r="H103" s="27"/>
      <c r="I103" s="27"/>
      <c r="J103" s="27"/>
      <c r="K103" s="27"/>
      <c r="L103" s="28"/>
      <c r="M103" s="28"/>
      <c r="N103" s="27"/>
      <c r="O103" s="27"/>
      <c r="P103" s="28"/>
      <c r="Q103" s="27"/>
      <c r="R103" s="27"/>
      <c r="S103" s="72"/>
      <c r="T103" s="27"/>
    </row>
    <row r="104" spans="1:20" ht="15" customHeight="1" x14ac:dyDescent="0.25">
      <c r="A104" s="27"/>
      <c r="B104" s="27"/>
      <c r="C104" s="27"/>
      <c r="D104" s="27"/>
      <c r="E104" s="27"/>
      <c r="F104" s="28"/>
      <c r="G104" s="28"/>
      <c r="H104" s="27"/>
      <c r="I104" s="27"/>
      <c r="J104" s="27"/>
      <c r="K104" s="27"/>
      <c r="L104" s="28"/>
      <c r="M104" s="28"/>
      <c r="N104" s="27"/>
      <c r="O104" s="27"/>
      <c r="P104" s="28"/>
      <c r="Q104" s="27"/>
      <c r="R104" s="27"/>
      <c r="S104" s="72"/>
      <c r="T104" s="27"/>
    </row>
    <row r="105" spans="1:20" ht="15" customHeight="1" x14ac:dyDescent="0.25">
      <c r="A105" s="27"/>
      <c r="B105" s="27"/>
      <c r="C105" s="27"/>
      <c r="D105" s="27"/>
      <c r="E105" s="27"/>
      <c r="F105" s="28"/>
      <c r="G105" s="28"/>
      <c r="H105" s="27"/>
      <c r="I105" s="27"/>
      <c r="J105" s="27"/>
      <c r="K105" s="27"/>
      <c r="L105" s="28"/>
      <c r="M105" s="28"/>
      <c r="N105" s="27"/>
      <c r="O105" s="27"/>
      <c r="P105" s="28"/>
      <c r="Q105" s="27"/>
      <c r="R105" s="27"/>
      <c r="S105" s="72"/>
      <c r="T105" s="27"/>
    </row>
    <row r="106" spans="1:20" ht="15" customHeight="1" x14ac:dyDescent="0.25">
      <c r="A106" s="27"/>
      <c r="B106" s="27"/>
      <c r="C106" s="27"/>
      <c r="D106" s="27"/>
      <c r="E106" s="27"/>
      <c r="F106" s="28"/>
      <c r="G106" s="28"/>
      <c r="H106" s="27"/>
      <c r="I106" s="27"/>
      <c r="J106" s="27"/>
      <c r="K106" s="27"/>
      <c r="L106" s="28"/>
      <c r="M106" s="28"/>
      <c r="N106" s="27"/>
      <c r="O106" s="27"/>
      <c r="P106" s="28"/>
      <c r="Q106" s="27"/>
      <c r="R106" s="27"/>
      <c r="S106" s="72"/>
      <c r="T106" s="27"/>
    </row>
    <row r="107" spans="1:20" ht="15" customHeight="1" x14ac:dyDescent="0.25">
      <c r="A107" s="27"/>
      <c r="B107" s="27"/>
      <c r="C107" s="27"/>
      <c r="D107" s="27"/>
      <c r="E107" s="27"/>
      <c r="F107" s="28"/>
      <c r="G107" s="28"/>
      <c r="H107" s="27"/>
      <c r="I107" s="27"/>
      <c r="J107" s="27"/>
      <c r="K107" s="27"/>
      <c r="L107" s="28"/>
      <c r="M107" s="28"/>
      <c r="N107" s="27"/>
      <c r="O107" s="27"/>
      <c r="P107" s="28"/>
      <c r="Q107" s="27"/>
      <c r="R107" s="27"/>
      <c r="S107" s="72"/>
      <c r="T107" s="27"/>
    </row>
    <row r="108" spans="1:20" ht="15" customHeight="1" x14ac:dyDescent="0.25">
      <c r="A108" s="27"/>
      <c r="B108" s="27"/>
      <c r="C108" s="27"/>
      <c r="D108" s="27"/>
      <c r="E108" s="27"/>
      <c r="F108" s="28"/>
      <c r="G108" s="28"/>
      <c r="H108" s="27"/>
      <c r="I108" s="27"/>
      <c r="J108" s="27"/>
      <c r="K108" s="27"/>
      <c r="L108" s="28"/>
      <c r="M108" s="28"/>
      <c r="N108" s="27"/>
      <c r="O108" s="27"/>
      <c r="P108" s="28"/>
      <c r="Q108" s="27"/>
      <c r="R108" s="27"/>
      <c r="S108" s="72"/>
      <c r="T108" s="27"/>
    </row>
    <row r="109" spans="1:20" ht="15" customHeight="1" x14ac:dyDescent="0.25">
      <c r="A109" s="27"/>
      <c r="B109" s="27"/>
      <c r="C109" s="27"/>
      <c r="D109" s="27"/>
      <c r="E109" s="27"/>
      <c r="F109" s="28"/>
      <c r="G109" s="28"/>
      <c r="H109" s="27"/>
      <c r="I109" s="27"/>
      <c r="J109" s="27"/>
      <c r="K109" s="27"/>
      <c r="L109" s="28"/>
      <c r="M109" s="28"/>
      <c r="N109" s="27"/>
      <c r="O109" s="27"/>
      <c r="P109" s="28"/>
      <c r="Q109" s="27"/>
      <c r="R109" s="27"/>
      <c r="S109" s="72"/>
      <c r="T109" s="27"/>
    </row>
    <row r="110" spans="1:20" ht="15" customHeight="1" x14ac:dyDescent="0.25">
      <c r="A110" s="27"/>
      <c r="B110" s="27"/>
      <c r="C110" s="27"/>
      <c r="D110" s="27"/>
      <c r="E110" s="27"/>
      <c r="F110" s="28"/>
      <c r="G110" s="28"/>
      <c r="H110" s="27"/>
      <c r="I110" s="27"/>
      <c r="J110" s="27"/>
      <c r="K110" s="27"/>
      <c r="L110" s="28"/>
      <c r="M110" s="28"/>
      <c r="N110" s="27"/>
      <c r="O110" s="27"/>
      <c r="P110" s="28"/>
      <c r="Q110" s="27"/>
      <c r="R110" s="27"/>
      <c r="S110" s="72"/>
      <c r="T110" s="27"/>
    </row>
    <row r="111" spans="1:20" ht="15" customHeight="1" x14ac:dyDescent="0.25">
      <c r="A111" s="27"/>
      <c r="B111" s="27"/>
      <c r="C111" s="27"/>
      <c r="D111" s="27"/>
      <c r="E111" s="27"/>
      <c r="F111" s="28"/>
      <c r="G111" s="28"/>
      <c r="H111" s="27"/>
      <c r="I111" s="27"/>
      <c r="J111" s="27"/>
      <c r="K111" s="27"/>
      <c r="L111" s="28"/>
      <c r="M111" s="28"/>
      <c r="N111" s="27"/>
      <c r="O111" s="27"/>
      <c r="P111" s="28"/>
      <c r="Q111" s="27"/>
      <c r="R111" s="27"/>
      <c r="S111" s="72"/>
      <c r="T111" s="27"/>
    </row>
    <row r="112" spans="1:20" ht="15" customHeight="1" x14ac:dyDescent="0.25">
      <c r="A112" s="27"/>
      <c r="B112" s="27"/>
      <c r="C112" s="27"/>
      <c r="D112" s="27"/>
      <c r="E112" s="27"/>
      <c r="F112" s="28"/>
      <c r="G112" s="28"/>
      <c r="H112" s="27"/>
      <c r="I112" s="27"/>
      <c r="J112" s="27"/>
      <c r="K112" s="27"/>
      <c r="L112" s="28"/>
      <c r="M112" s="28"/>
      <c r="N112" s="27"/>
      <c r="O112" s="27"/>
      <c r="P112" s="28"/>
      <c r="Q112" s="27"/>
      <c r="R112" s="27"/>
      <c r="S112" s="72"/>
      <c r="T112" s="27"/>
    </row>
    <row r="113" spans="1:20" ht="15" customHeight="1" x14ac:dyDescent="0.25">
      <c r="A113" s="27"/>
      <c r="B113" s="27"/>
      <c r="C113" s="27"/>
      <c r="D113" s="27"/>
      <c r="E113" s="27"/>
      <c r="F113" s="28"/>
      <c r="G113" s="28"/>
      <c r="H113" s="27"/>
      <c r="I113" s="27"/>
      <c r="J113" s="27"/>
      <c r="K113" s="27"/>
      <c r="L113" s="28"/>
      <c r="M113" s="28"/>
      <c r="N113" s="27"/>
      <c r="O113" s="27"/>
      <c r="P113" s="28"/>
      <c r="Q113" s="27"/>
      <c r="R113" s="27"/>
      <c r="S113" s="72"/>
      <c r="T113" s="27"/>
    </row>
    <row r="114" spans="1:20" ht="15" customHeight="1" x14ac:dyDescent="0.25">
      <c r="A114" s="27"/>
      <c r="B114" s="27"/>
      <c r="C114" s="27"/>
      <c r="D114" s="27"/>
      <c r="E114" s="27"/>
      <c r="F114" s="28"/>
      <c r="G114" s="28"/>
      <c r="H114" s="27"/>
      <c r="I114" s="27"/>
      <c r="J114" s="27"/>
      <c r="K114" s="27"/>
      <c r="L114" s="28"/>
      <c r="M114" s="28"/>
      <c r="N114" s="27"/>
      <c r="O114" s="27"/>
      <c r="P114" s="28"/>
      <c r="Q114" s="27"/>
      <c r="R114" s="27"/>
      <c r="S114" s="72"/>
      <c r="T114" s="27"/>
    </row>
    <row r="115" spans="1:20" ht="15" customHeight="1" x14ac:dyDescent="0.25">
      <c r="A115" s="27"/>
      <c r="B115" s="27"/>
      <c r="C115" s="27"/>
      <c r="D115" s="27"/>
      <c r="E115" s="27"/>
      <c r="F115" s="28"/>
      <c r="G115" s="28"/>
      <c r="H115" s="27"/>
      <c r="I115" s="27"/>
      <c r="J115" s="27"/>
      <c r="K115" s="27"/>
      <c r="L115" s="28"/>
      <c r="M115" s="28"/>
      <c r="N115" s="27"/>
      <c r="O115" s="27"/>
      <c r="P115" s="28"/>
      <c r="Q115" s="27"/>
      <c r="R115" s="27"/>
      <c r="S115" s="72"/>
      <c r="T115" s="27"/>
    </row>
    <row r="116" spans="1:20" ht="15" customHeight="1" x14ac:dyDescent="0.25">
      <c r="A116" s="27"/>
      <c r="B116" s="27"/>
      <c r="C116" s="27"/>
      <c r="D116" s="27"/>
      <c r="E116" s="27"/>
      <c r="F116" s="28"/>
      <c r="G116" s="28"/>
      <c r="H116" s="27"/>
      <c r="I116" s="27"/>
      <c r="J116" s="27"/>
      <c r="K116" s="27"/>
      <c r="L116" s="28"/>
      <c r="M116" s="28"/>
      <c r="N116" s="27"/>
      <c r="O116" s="27"/>
      <c r="P116" s="28"/>
      <c r="Q116" s="27"/>
      <c r="R116" s="27"/>
      <c r="S116" s="72"/>
      <c r="T116" s="27"/>
    </row>
    <row r="117" spans="1:20" ht="15" customHeight="1" x14ac:dyDescent="0.25">
      <c r="A117" s="27"/>
      <c r="B117" s="27"/>
      <c r="C117" s="27"/>
      <c r="D117" s="27"/>
      <c r="E117" s="27"/>
      <c r="F117" s="28"/>
      <c r="G117" s="28"/>
      <c r="H117" s="27"/>
      <c r="I117" s="27"/>
      <c r="J117" s="27"/>
      <c r="K117" s="27"/>
      <c r="L117" s="28"/>
      <c r="M117" s="28"/>
      <c r="N117" s="27"/>
      <c r="O117" s="27"/>
      <c r="P117" s="28"/>
      <c r="Q117" s="27"/>
      <c r="R117" s="27"/>
      <c r="S117" s="72"/>
      <c r="T117" s="27"/>
    </row>
    <row r="118" spans="1:20" ht="15" customHeight="1" x14ac:dyDescent="0.25">
      <c r="A118" s="27"/>
      <c r="B118" s="27"/>
      <c r="C118" s="27"/>
      <c r="D118" s="27"/>
      <c r="E118" s="27"/>
      <c r="F118" s="28"/>
      <c r="G118" s="28"/>
      <c r="H118" s="27"/>
      <c r="I118" s="27"/>
      <c r="J118" s="27"/>
      <c r="K118" s="27"/>
      <c r="L118" s="28"/>
      <c r="M118" s="28"/>
      <c r="N118" s="27"/>
      <c r="O118" s="27"/>
      <c r="P118" s="28"/>
      <c r="Q118" s="27"/>
      <c r="R118" s="27"/>
      <c r="S118" s="72"/>
      <c r="T118" s="27"/>
    </row>
    <row r="119" spans="1:20" ht="15" customHeight="1" x14ac:dyDescent="0.25">
      <c r="A119" s="27"/>
      <c r="B119" s="27"/>
      <c r="C119" s="27"/>
      <c r="D119" s="27"/>
      <c r="E119" s="27"/>
      <c r="F119" s="28"/>
      <c r="G119" s="28"/>
      <c r="H119" s="27"/>
      <c r="I119" s="27"/>
      <c r="J119" s="27"/>
      <c r="K119" s="27"/>
      <c r="L119" s="28"/>
      <c r="M119" s="28"/>
      <c r="N119" s="27"/>
      <c r="O119" s="27"/>
      <c r="P119" s="28"/>
      <c r="Q119" s="27"/>
      <c r="R119" s="27"/>
      <c r="S119" s="72"/>
      <c r="T119" s="27"/>
    </row>
    <row r="120" spans="1:20" ht="15" customHeight="1" x14ac:dyDescent="0.25">
      <c r="A120" s="27"/>
      <c r="B120" s="27"/>
      <c r="C120" s="27"/>
      <c r="D120" s="27"/>
      <c r="E120" s="27"/>
      <c r="F120" s="28"/>
      <c r="G120" s="28"/>
      <c r="H120" s="27"/>
      <c r="I120" s="27"/>
      <c r="J120" s="27"/>
      <c r="K120" s="27"/>
      <c r="L120" s="28"/>
      <c r="M120" s="28"/>
      <c r="N120" s="27"/>
      <c r="O120" s="27"/>
      <c r="P120" s="28"/>
      <c r="Q120" s="27"/>
      <c r="R120" s="27"/>
      <c r="S120" s="72"/>
      <c r="T120" s="27"/>
    </row>
    <row r="121" spans="1:20" ht="15" customHeight="1" x14ac:dyDescent="0.25">
      <c r="A121" s="27"/>
      <c r="B121" s="27"/>
      <c r="C121" s="27"/>
      <c r="D121" s="27"/>
      <c r="E121" s="27"/>
      <c r="F121" s="28"/>
      <c r="G121" s="28"/>
      <c r="H121" s="27"/>
      <c r="I121" s="27"/>
      <c r="J121" s="27"/>
      <c r="K121" s="27"/>
      <c r="L121" s="28"/>
      <c r="M121" s="28"/>
      <c r="N121" s="27"/>
      <c r="O121" s="27"/>
      <c r="P121" s="28"/>
      <c r="Q121" s="27"/>
      <c r="R121" s="27"/>
      <c r="S121" s="72"/>
      <c r="T121" s="27"/>
    </row>
    <row r="122" spans="1:20" ht="15" customHeight="1" x14ac:dyDescent="0.25">
      <c r="A122" s="27"/>
      <c r="B122" s="27"/>
      <c r="C122" s="27"/>
      <c r="D122" s="27"/>
      <c r="E122" s="27"/>
      <c r="F122" s="28"/>
      <c r="G122" s="28"/>
      <c r="H122" s="27"/>
      <c r="I122" s="27"/>
      <c r="J122" s="27"/>
      <c r="K122" s="27"/>
      <c r="L122" s="28"/>
      <c r="M122" s="28"/>
      <c r="N122" s="27"/>
      <c r="O122" s="27"/>
      <c r="P122" s="28"/>
      <c r="Q122" s="27"/>
      <c r="R122" s="27"/>
      <c r="S122" s="72"/>
      <c r="T122" s="27"/>
    </row>
    <row r="123" spans="1:20" ht="15" customHeight="1" x14ac:dyDescent="0.25">
      <c r="A123" s="27"/>
      <c r="B123" s="27"/>
      <c r="C123" s="27"/>
      <c r="D123" s="27"/>
      <c r="E123" s="27"/>
      <c r="F123" s="28"/>
      <c r="G123" s="28"/>
      <c r="H123" s="27"/>
      <c r="I123" s="27"/>
      <c r="J123" s="27"/>
      <c r="K123" s="27"/>
      <c r="L123" s="28"/>
      <c r="M123" s="28"/>
      <c r="N123" s="27"/>
      <c r="O123" s="27"/>
      <c r="P123" s="28"/>
      <c r="Q123" s="27"/>
      <c r="R123" s="27"/>
      <c r="S123" s="72"/>
      <c r="T123" s="27"/>
    </row>
    <row r="124" spans="1:20" ht="15" customHeight="1" x14ac:dyDescent="0.25">
      <c r="A124" s="27"/>
      <c r="B124" s="27"/>
      <c r="C124" s="27"/>
      <c r="D124" s="27"/>
      <c r="E124" s="27"/>
      <c r="F124" s="28"/>
      <c r="G124" s="28"/>
      <c r="H124" s="27"/>
      <c r="I124" s="27"/>
      <c r="J124" s="27"/>
      <c r="K124" s="27"/>
      <c r="L124" s="28"/>
      <c r="M124" s="28"/>
      <c r="N124" s="27"/>
      <c r="O124" s="27"/>
      <c r="P124" s="28"/>
      <c r="Q124" s="27"/>
      <c r="R124" s="27"/>
      <c r="S124" s="72"/>
      <c r="T124" s="27"/>
    </row>
    <row r="125" spans="1:20" ht="15" customHeight="1" x14ac:dyDescent="0.25">
      <c r="A125" s="27"/>
      <c r="B125" s="27"/>
      <c r="C125" s="27"/>
      <c r="D125" s="27"/>
      <c r="E125" s="27"/>
      <c r="F125" s="28"/>
      <c r="G125" s="28"/>
      <c r="H125" s="27"/>
      <c r="I125" s="27"/>
      <c r="J125" s="27"/>
      <c r="K125" s="27"/>
      <c r="L125" s="28"/>
      <c r="M125" s="28"/>
      <c r="N125" s="27"/>
      <c r="O125" s="27"/>
      <c r="P125" s="28"/>
      <c r="Q125" s="27"/>
      <c r="R125" s="27"/>
      <c r="S125" s="72"/>
      <c r="T125" s="27"/>
    </row>
    <row r="126" spans="1:20" ht="15" customHeight="1" x14ac:dyDescent="0.25">
      <c r="A126" s="27"/>
      <c r="B126" s="27"/>
      <c r="C126" s="27"/>
      <c r="D126" s="27"/>
      <c r="E126" s="27"/>
      <c r="F126" s="28"/>
      <c r="G126" s="28"/>
      <c r="H126" s="27"/>
      <c r="I126" s="27"/>
      <c r="J126" s="27"/>
      <c r="K126" s="27"/>
      <c r="L126" s="28"/>
      <c r="M126" s="28"/>
      <c r="N126" s="27"/>
      <c r="O126" s="27"/>
      <c r="P126" s="28"/>
      <c r="Q126" s="27"/>
      <c r="R126" s="27"/>
      <c r="S126" s="72"/>
      <c r="T126" s="27"/>
    </row>
    <row r="127" spans="1:20" ht="15" customHeight="1" x14ac:dyDescent="0.25">
      <c r="A127" s="27"/>
      <c r="B127" s="27"/>
      <c r="C127" s="27"/>
      <c r="D127" s="27"/>
      <c r="E127" s="27"/>
      <c r="F127" s="28"/>
      <c r="G127" s="28"/>
      <c r="H127" s="27"/>
      <c r="I127" s="27"/>
      <c r="J127" s="27"/>
      <c r="K127" s="27"/>
      <c r="L127" s="28"/>
      <c r="M127" s="28"/>
      <c r="N127" s="27"/>
      <c r="O127" s="27"/>
      <c r="P127" s="28"/>
      <c r="Q127" s="27"/>
      <c r="R127" s="27"/>
      <c r="S127" s="72"/>
      <c r="T127" s="27"/>
    </row>
    <row r="128" spans="1:20" ht="15" customHeight="1" x14ac:dyDescent="0.25">
      <c r="A128" s="27"/>
      <c r="B128" s="27"/>
      <c r="C128" s="27"/>
      <c r="D128" s="27"/>
      <c r="E128" s="27"/>
      <c r="F128" s="28"/>
      <c r="G128" s="28"/>
      <c r="H128" s="27"/>
      <c r="I128" s="27"/>
      <c r="J128" s="27"/>
      <c r="K128" s="27"/>
      <c r="L128" s="28"/>
      <c r="M128" s="28"/>
      <c r="N128" s="27"/>
      <c r="O128" s="27"/>
      <c r="P128" s="28"/>
      <c r="Q128" s="27"/>
      <c r="R128" s="27"/>
      <c r="S128" s="72"/>
      <c r="T128" s="27"/>
    </row>
    <row r="129" spans="1:20" ht="15" customHeight="1" x14ac:dyDescent="0.25">
      <c r="A129" s="27"/>
      <c r="B129" s="27"/>
      <c r="C129" s="27"/>
      <c r="D129" s="27"/>
      <c r="E129" s="27"/>
      <c r="F129" s="28"/>
      <c r="G129" s="28"/>
      <c r="H129" s="27"/>
      <c r="I129" s="27"/>
      <c r="J129" s="27"/>
      <c r="K129" s="27"/>
      <c r="L129" s="28"/>
      <c r="M129" s="28"/>
      <c r="N129" s="27"/>
      <c r="O129" s="27"/>
      <c r="P129" s="28"/>
      <c r="Q129" s="27"/>
      <c r="R129" s="27"/>
      <c r="S129" s="72"/>
      <c r="T129" s="27"/>
    </row>
    <row r="130" spans="1:20" ht="15" customHeight="1" x14ac:dyDescent="0.25">
      <c r="A130" s="27"/>
      <c r="B130" s="27"/>
      <c r="C130" s="27"/>
      <c r="D130" s="27"/>
      <c r="E130" s="27"/>
      <c r="F130" s="28"/>
      <c r="G130" s="28"/>
      <c r="H130" s="27"/>
      <c r="I130" s="27"/>
      <c r="J130" s="27"/>
      <c r="K130" s="27"/>
      <c r="L130" s="28"/>
      <c r="M130" s="28"/>
      <c r="N130" s="27"/>
      <c r="O130" s="27"/>
      <c r="P130" s="28"/>
      <c r="Q130" s="27"/>
      <c r="R130" s="27"/>
      <c r="S130" s="72"/>
      <c r="T130" s="27"/>
    </row>
    <row r="131" spans="1:20" ht="15" customHeight="1" x14ac:dyDescent="0.25">
      <c r="A131" s="27"/>
      <c r="B131" s="27"/>
      <c r="C131" s="27"/>
      <c r="D131" s="27"/>
      <c r="E131" s="27"/>
      <c r="F131" s="28"/>
      <c r="G131" s="28"/>
      <c r="H131" s="27"/>
      <c r="I131" s="27"/>
      <c r="J131" s="27"/>
      <c r="K131" s="27"/>
      <c r="L131" s="28"/>
      <c r="M131" s="28"/>
      <c r="N131" s="27"/>
      <c r="O131" s="27"/>
      <c r="P131" s="28"/>
      <c r="Q131" s="27"/>
      <c r="R131" s="27"/>
      <c r="S131" s="72"/>
      <c r="T131" s="27"/>
    </row>
    <row r="132" spans="1:20" ht="15" customHeight="1" x14ac:dyDescent="0.25">
      <c r="A132" s="27"/>
      <c r="B132" s="27"/>
      <c r="C132" s="27"/>
      <c r="D132" s="27"/>
      <c r="E132" s="27"/>
      <c r="F132" s="28"/>
      <c r="G132" s="28"/>
      <c r="H132" s="27"/>
      <c r="I132" s="27"/>
      <c r="J132" s="27"/>
      <c r="K132" s="27"/>
      <c r="L132" s="28"/>
      <c r="M132" s="28"/>
      <c r="N132" s="27"/>
      <c r="O132" s="27"/>
      <c r="P132" s="28"/>
      <c r="Q132" s="27"/>
      <c r="R132" s="27"/>
      <c r="S132" s="72"/>
      <c r="T132" s="27"/>
    </row>
    <row r="133" spans="1:20" ht="15" customHeight="1" x14ac:dyDescent="0.25">
      <c r="A133" s="27"/>
      <c r="B133" s="27"/>
      <c r="C133" s="27"/>
      <c r="D133" s="27"/>
      <c r="E133" s="27"/>
      <c r="F133" s="28"/>
      <c r="G133" s="28"/>
      <c r="H133" s="27"/>
      <c r="I133" s="27"/>
      <c r="J133" s="27"/>
      <c r="K133" s="27"/>
      <c r="L133" s="28"/>
      <c r="M133" s="28"/>
      <c r="N133" s="27"/>
      <c r="O133" s="27"/>
      <c r="P133" s="28"/>
      <c r="Q133" s="27"/>
      <c r="R133" s="27"/>
      <c r="S133" s="72"/>
      <c r="T133" s="27"/>
    </row>
    <row r="134" spans="1:20" ht="15" customHeight="1" x14ac:dyDescent="0.25">
      <c r="A134" s="27"/>
      <c r="B134" s="27"/>
      <c r="C134" s="27"/>
      <c r="D134" s="27"/>
      <c r="E134" s="27"/>
      <c r="F134" s="28"/>
      <c r="G134" s="28"/>
      <c r="H134" s="27"/>
      <c r="I134" s="27"/>
      <c r="J134" s="27"/>
      <c r="K134" s="27"/>
      <c r="L134" s="28"/>
      <c r="M134" s="28"/>
      <c r="N134" s="27"/>
      <c r="O134" s="27"/>
      <c r="P134" s="28"/>
      <c r="Q134" s="27"/>
      <c r="R134" s="27"/>
      <c r="S134" s="72"/>
      <c r="T134" s="27"/>
    </row>
    <row r="135" spans="1:20" ht="15" customHeight="1" x14ac:dyDescent="0.25">
      <c r="A135" s="27"/>
      <c r="B135" s="27"/>
      <c r="C135" s="27"/>
      <c r="D135" s="27"/>
      <c r="E135" s="27"/>
      <c r="F135" s="28"/>
      <c r="G135" s="28"/>
      <c r="H135" s="27"/>
      <c r="I135" s="27"/>
      <c r="J135" s="27"/>
      <c r="K135" s="27"/>
      <c r="L135" s="28"/>
      <c r="M135" s="28"/>
      <c r="N135" s="27"/>
      <c r="O135" s="27"/>
      <c r="P135" s="28"/>
      <c r="Q135" s="27"/>
      <c r="R135" s="27"/>
      <c r="S135" s="72"/>
      <c r="T135" s="27"/>
    </row>
    <row r="136" spans="1:20" ht="15" customHeight="1" x14ac:dyDescent="0.25">
      <c r="A136" s="27"/>
      <c r="B136" s="27"/>
      <c r="C136" s="27"/>
      <c r="D136" s="27"/>
      <c r="E136" s="27"/>
      <c r="F136" s="28"/>
      <c r="G136" s="28"/>
      <c r="H136" s="27"/>
      <c r="I136" s="27"/>
      <c r="J136" s="27"/>
      <c r="K136" s="27"/>
      <c r="L136" s="28"/>
      <c r="M136" s="28"/>
      <c r="N136" s="27"/>
      <c r="O136" s="27"/>
      <c r="P136" s="28"/>
      <c r="Q136" s="27"/>
      <c r="R136" s="27"/>
      <c r="S136" s="72"/>
      <c r="T136" s="27"/>
    </row>
    <row r="137" spans="1:20" ht="15" customHeight="1" x14ac:dyDescent="0.25">
      <c r="A137" s="27"/>
      <c r="B137" s="27"/>
      <c r="C137" s="27"/>
      <c r="D137" s="27"/>
      <c r="E137" s="27"/>
      <c r="F137" s="28"/>
      <c r="G137" s="28"/>
      <c r="H137" s="27"/>
      <c r="I137" s="27"/>
      <c r="J137" s="27"/>
      <c r="K137" s="27"/>
      <c r="L137" s="28"/>
      <c r="M137" s="28"/>
      <c r="N137" s="27"/>
      <c r="O137" s="27"/>
      <c r="P137" s="28"/>
      <c r="Q137" s="27"/>
      <c r="R137" s="27"/>
      <c r="S137" s="72"/>
      <c r="T137" s="27"/>
    </row>
    <row r="138" spans="1:20" ht="15" customHeight="1" x14ac:dyDescent="0.25">
      <c r="A138" s="27"/>
      <c r="B138" s="27"/>
      <c r="C138" s="27"/>
      <c r="D138" s="27"/>
      <c r="E138" s="27"/>
      <c r="F138" s="28"/>
      <c r="G138" s="28"/>
      <c r="H138" s="27"/>
      <c r="I138" s="27"/>
      <c r="J138" s="27"/>
      <c r="K138" s="27"/>
      <c r="L138" s="28"/>
      <c r="M138" s="28"/>
      <c r="N138" s="27"/>
      <c r="O138" s="27"/>
      <c r="P138" s="28"/>
      <c r="Q138" s="27"/>
      <c r="R138" s="27"/>
      <c r="S138" s="72"/>
      <c r="T138" s="27"/>
    </row>
    <row r="139" spans="1:20" ht="15" customHeight="1" x14ac:dyDescent="0.25">
      <c r="A139" s="27"/>
      <c r="B139" s="27"/>
      <c r="C139" s="27"/>
      <c r="D139" s="27"/>
      <c r="E139" s="27"/>
      <c r="F139" s="28"/>
      <c r="G139" s="28"/>
      <c r="H139" s="27"/>
      <c r="I139" s="27"/>
      <c r="J139" s="27"/>
      <c r="K139" s="27"/>
      <c r="L139" s="28"/>
      <c r="M139" s="28"/>
      <c r="N139" s="27"/>
      <c r="O139" s="27"/>
      <c r="P139" s="28"/>
      <c r="Q139" s="27"/>
      <c r="R139" s="27"/>
      <c r="S139" s="72"/>
      <c r="T139" s="27"/>
    </row>
    <row r="140" spans="1:20" ht="15" customHeight="1" x14ac:dyDescent="0.25">
      <c r="A140" s="27"/>
      <c r="B140" s="27"/>
      <c r="C140" s="27"/>
      <c r="D140" s="27"/>
      <c r="E140" s="27"/>
      <c r="F140" s="28"/>
      <c r="G140" s="28"/>
      <c r="H140" s="27"/>
      <c r="I140" s="27"/>
      <c r="J140" s="27"/>
      <c r="K140" s="27"/>
      <c r="L140" s="28"/>
      <c r="M140" s="28"/>
      <c r="N140" s="27"/>
      <c r="O140" s="27"/>
      <c r="P140" s="28"/>
      <c r="Q140" s="27"/>
      <c r="R140" s="27"/>
      <c r="S140" s="72"/>
      <c r="T140" s="27"/>
    </row>
    <row r="141" spans="1:20" ht="15" customHeight="1" x14ac:dyDescent="0.25">
      <c r="A141" s="27"/>
      <c r="B141" s="27"/>
      <c r="C141" s="27"/>
      <c r="D141" s="27"/>
      <c r="E141" s="27"/>
      <c r="F141" s="28"/>
      <c r="G141" s="28"/>
      <c r="H141" s="27"/>
      <c r="I141" s="27"/>
      <c r="J141" s="27"/>
      <c r="K141" s="27"/>
      <c r="L141" s="28"/>
      <c r="M141" s="28"/>
      <c r="N141" s="27"/>
      <c r="O141" s="27"/>
      <c r="P141" s="28"/>
      <c r="Q141" s="27"/>
      <c r="R141" s="27"/>
      <c r="S141" s="72"/>
      <c r="T141" s="27"/>
    </row>
    <row r="142" spans="1:20" ht="15" customHeight="1" x14ac:dyDescent="0.25">
      <c r="A142" s="27"/>
      <c r="B142" s="27"/>
      <c r="C142" s="27"/>
      <c r="D142" s="27"/>
      <c r="E142" s="27"/>
      <c r="F142" s="28"/>
      <c r="G142" s="28"/>
      <c r="H142" s="27"/>
      <c r="I142" s="27"/>
      <c r="J142" s="27"/>
      <c r="K142" s="27"/>
      <c r="L142" s="28"/>
      <c r="M142" s="28"/>
      <c r="N142" s="27"/>
      <c r="O142" s="27"/>
      <c r="P142" s="28"/>
      <c r="Q142" s="27"/>
      <c r="R142" s="27"/>
      <c r="S142" s="72"/>
      <c r="T142" s="27"/>
    </row>
    <row r="143" spans="1:20" ht="15" customHeight="1" x14ac:dyDescent="0.25">
      <c r="A143" s="27"/>
      <c r="B143" s="27"/>
      <c r="C143" s="27"/>
      <c r="D143" s="27"/>
      <c r="E143" s="27"/>
      <c r="F143" s="28"/>
      <c r="G143" s="28"/>
      <c r="H143" s="27"/>
      <c r="I143" s="27"/>
      <c r="J143" s="27"/>
      <c r="K143" s="27"/>
      <c r="L143" s="28"/>
      <c r="M143" s="28"/>
      <c r="N143" s="27"/>
      <c r="O143" s="27"/>
      <c r="P143" s="28"/>
      <c r="Q143" s="27"/>
      <c r="R143" s="27"/>
      <c r="S143" s="72"/>
      <c r="T143" s="27"/>
    </row>
    <row r="144" spans="1:20" ht="15" customHeight="1" x14ac:dyDescent="0.25">
      <c r="A144" s="27"/>
      <c r="B144" s="27"/>
      <c r="C144" s="27"/>
      <c r="D144" s="27"/>
      <c r="E144" s="27"/>
      <c r="F144" s="28"/>
      <c r="G144" s="28"/>
      <c r="H144" s="27"/>
      <c r="I144" s="27"/>
      <c r="J144" s="27"/>
      <c r="K144" s="27"/>
      <c r="L144" s="28"/>
      <c r="M144" s="28"/>
      <c r="N144" s="27"/>
      <c r="O144" s="27"/>
      <c r="P144" s="28"/>
      <c r="Q144" s="27"/>
      <c r="R144" s="27"/>
      <c r="S144" s="72"/>
      <c r="T144" s="27"/>
    </row>
    <row r="145" spans="1:20" ht="15" customHeight="1" x14ac:dyDescent="0.25">
      <c r="A145" s="27"/>
      <c r="B145" s="27"/>
      <c r="C145" s="27"/>
      <c r="D145" s="27"/>
      <c r="E145" s="27"/>
      <c r="F145" s="28"/>
      <c r="G145" s="28"/>
      <c r="H145" s="27"/>
      <c r="I145" s="27"/>
      <c r="J145" s="27"/>
      <c r="K145" s="27"/>
      <c r="L145" s="28"/>
      <c r="M145" s="28"/>
      <c r="N145" s="27"/>
      <c r="O145" s="27"/>
      <c r="P145" s="28"/>
      <c r="Q145" s="27"/>
      <c r="R145" s="27"/>
      <c r="S145" s="72"/>
      <c r="T145" s="27"/>
    </row>
    <row r="146" spans="1:20" ht="15" customHeight="1" x14ac:dyDescent="0.25">
      <c r="A146" s="27"/>
      <c r="B146" s="27"/>
      <c r="C146" s="27"/>
      <c r="D146" s="27"/>
      <c r="E146" s="27"/>
      <c r="F146" s="28"/>
      <c r="G146" s="28"/>
      <c r="H146" s="27"/>
      <c r="I146" s="27"/>
      <c r="J146" s="27"/>
      <c r="K146" s="27"/>
      <c r="L146" s="28"/>
      <c r="M146" s="28"/>
      <c r="N146" s="27"/>
      <c r="O146" s="27"/>
      <c r="P146" s="28"/>
      <c r="Q146" s="27"/>
      <c r="R146" s="27"/>
      <c r="S146" s="72"/>
      <c r="T146" s="27"/>
    </row>
    <row r="147" spans="1:20" ht="15" customHeight="1" x14ac:dyDescent="0.25">
      <c r="A147" s="27"/>
      <c r="B147" s="27"/>
      <c r="C147" s="27"/>
      <c r="D147" s="27"/>
      <c r="E147" s="27"/>
      <c r="F147" s="28"/>
      <c r="G147" s="28"/>
      <c r="H147" s="27"/>
      <c r="I147" s="27"/>
      <c r="J147" s="27"/>
      <c r="K147" s="27"/>
      <c r="L147" s="28"/>
      <c r="M147" s="28"/>
      <c r="N147" s="27"/>
      <c r="O147" s="27"/>
      <c r="P147" s="28"/>
      <c r="Q147" s="27"/>
      <c r="R147" s="27"/>
      <c r="S147" s="72"/>
      <c r="T147" s="27"/>
    </row>
    <row r="148" spans="1:20" ht="15" customHeight="1" x14ac:dyDescent="0.25">
      <c r="A148" s="27"/>
      <c r="B148" s="27"/>
      <c r="C148" s="27"/>
      <c r="D148" s="27"/>
      <c r="E148" s="27"/>
      <c r="F148" s="28"/>
      <c r="G148" s="28"/>
      <c r="H148" s="27"/>
      <c r="I148" s="27"/>
      <c r="J148" s="27"/>
      <c r="K148" s="27"/>
      <c r="L148" s="28"/>
      <c r="M148" s="28"/>
      <c r="N148" s="27"/>
      <c r="O148" s="27"/>
      <c r="P148" s="28"/>
      <c r="Q148" s="27"/>
      <c r="R148" s="27"/>
      <c r="S148" s="72"/>
      <c r="T148" s="27"/>
    </row>
    <row r="149" spans="1:20" ht="15" customHeight="1" x14ac:dyDescent="0.25">
      <c r="A149" s="27"/>
      <c r="B149" s="27"/>
      <c r="C149" s="27"/>
      <c r="D149" s="27"/>
      <c r="E149" s="27"/>
      <c r="F149" s="28"/>
      <c r="G149" s="28"/>
      <c r="H149" s="27"/>
      <c r="I149" s="27"/>
      <c r="J149" s="27"/>
      <c r="K149" s="27"/>
      <c r="L149" s="28"/>
      <c r="M149" s="28"/>
      <c r="N149" s="27"/>
      <c r="O149" s="27"/>
      <c r="P149" s="28"/>
      <c r="Q149" s="27"/>
      <c r="R149" s="27"/>
      <c r="S149" s="72"/>
      <c r="T149" s="27"/>
    </row>
    <row r="150" spans="1:20" ht="15" customHeight="1" x14ac:dyDescent="0.25">
      <c r="A150" s="27"/>
      <c r="B150" s="27"/>
      <c r="C150" s="27"/>
      <c r="D150" s="27"/>
      <c r="E150" s="27"/>
      <c r="F150" s="28"/>
      <c r="G150" s="28"/>
      <c r="H150" s="27"/>
      <c r="I150" s="27"/>
      <c r="J150" s="27"/>
      <c r="K150" s="27"/>
      <c r="L150" s="28"/>
      <c r="M150" s="28"/>
      <c r="N150" s="27"/>
      <c r="O150" s="27"/>
      <c r="P150" s="28"/>
      <c r="Q150" s="27"/>
      <c r="R150" s="27"/>
      <c r="S150" s="72"/>
      <c r="T150" s="27"/>
    </row>
    <row r="151" spans="1:20" ht="15" customHeight="1" x14ac:dyDescent="0.25">
      <c r="A151" s="27"/>
      <c r="B151" s="27"/>
      <c r="C151" s="27"/>
      <c r="D151" s="27"/>
      <c r="E151" s="27"/>
      <c r="F151" s="28"/>
      <c r="G151" s="28"/>
      <c r="H151" s="27"/>
      <c r="I151" s="27"/>
      <c r="J151" s="27"/>
      <c r="K151" s="27"/>
      <c r="L151" s="28"/>
      <c r="M151" s="28"/>
      <c r="N151" s="27"/>
      <c r="O151" s="27"/>
      <c r="P151" s="28"/>
      <c r="Q151" s="27"/>
      <c r="R151" s="27"/>
      <c r="S151" s="72"/>
      <c r="T151" s="27"/>
    </row>
  </sheetData>
  <mergeCells count="4">
    <mergeCell ref="V1:BJ1"/>
    <mergeCell ref="V51:W51"/>
    <mergeCell ref="Y51:Z51"/>
    <mergeCell ref="A1:T1"/>
  </mergeCells>
  <pageMargins left="0.7" right="0.7" top="0.75" bottom="0.75" header="0.3" footer="0.3"/>
  <pageSetup orientation="portrait" r:id="rId9"/>
  <tableParts count="3"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800-000000000000}">
          <x14:formula1>
            <xm:f>'Dropdown Choices'!$E$2:$E$7</xm:f>
          </x14:formula1>
          <xm:sqref>J3:J150</xm:sqref>
        </x14:dataValidation>
        <x14:dataValidation type="list" allowBlank="1" showInputMessage="1" showErrorMessage="1" xr:uid="{00000000-0002-0000-0800-000001000000}">
          <x14:formula1>
            <xm:f>'Dropdown Choices'!$D$2:$D$12</xm:f>
          </x14:formula1>
          <xm:sqref>K3:K150</xm:sqref>
        </x14:dataValidation>
        <x14:dataValidation type="list" allowBlank="1" showInputMessage="1" showErrorMessage="1" xr:uid="{00000000-0002-0000-0800-000002000000}">
          <x14:formula1>
            <xm:f>'Dropdown Choices'!$H$2:$H$6</xm:f>
          </x14:formula1>
          <xm:sqref>O3:O152</xm:sqref>
        </x14:dataValidation>
        <x14:dataValidation type="list" allowBlank="1" showInputMessage="1" showErrorMessage="1" xr:uid="{00000000-0002-0000-0800-000003000000}">
          <x14:formula1>
            <xm:f>'Dropdown Choices'!$I$2:$I$5</xm:f>
          </x14:formula1>
          <xm:sqref>Q3:Q152</xm:sqref>
        </x14:dataValidation>
        <x14:dataValidation type="list" allowBlank="1" showInputMessage="1" showErrorMessage="1" xr:uid="{00000000-0002-0000-0800-000004000000}">
          <x14:formula1>
            <xm:f>'Dropdown Choices'!$J$2:$J$6</xm:f>
          </x14:formula1>
          <xm:sqref>R3:R151</xm:sqref>
        </x14:dataValidation>
        <x14:dataValidation type="list" allowBlank="1" showInputMessage="1" showErrorMessage="1" xr:uid="{00000000-0002-0000-0800-000005000000}">
          <x14:formula1>
            <xm:f>'Dropdown Choices'!$K$2:$K$5</xm:f>
          </x14:formula1>
          <xm:sqref>S3:S151</xm:sqref>
        </x14:dataValidation>
        <x14:dataValidation type="list" allowBlank="1" showInputMessage="1" showErrorMessage="1" xr:uid="{00000000-0002-0000-0800-000006000000}">
          <x14:formula1>
            <xm:f>'Dropdown Choices'!$G$2:$G$29</xm:f>
          </x14:formula1>
          <xm:sqref>N3:N151</xm:sqref>
        </x14:dataValidation>
        <x14:dataValidation type="list" allowBlank="1" showInputMessage="1" showErrorMessage="1" xr:uid="{00000000-0002-0000-0800-000007000000}">
          <x14:formula1>
            <xm:f>'Dropdown Choices'!$B$2:$B$57</xm:f>
          </x14:formula1>
          <xm:sqref>D3:D150</xm:sqref>
        </x14:dataValidation>
        <x14:dataValidation type="list" allowBlank="1" showInputMessage="1" showErrorMessage="1" xr:uid="{00000000-0002-0000-0800-000008000000}">
          <x14:formula1>
            <xm:f>'Dropdown Choices'!$A$2:$A$20</xm:f>
          </x14:formula1>
          <xm:sqref>C3:C150</xm:sqref>
        </x14:dataValidation>
        <x14:dataValidation type="list" allowBlank="1" showInputMessage="1" showErrorMessage="1" xr:uid="{00000000-0002-0000-0800-000009000000}">
          <x14:formula1>
            <xm:f>'Dropdown Choices'!$F$2:$F$4</xm:f>
          </x14:formula1>
          <xm:sqref>E3:E151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Dropdown Choices</vt:lpstr>
      <vt:lpstr>Generic-Brand 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OEM</cp:lastModifiedBy>
  <cp:lastPrinted>2018-08-07T18:35:38Z</cp:lastPrinted>
  <dcterms:created xsi:type="dcterms:W3CDTF">2017-06-24T14:41:51Z</dcterms:created>
  <dcterms:modified xsi:type="dcterms:W3CDTF">2022-08-01T22:42:37Z</dcterms:modified>
</cp:coreProperties>
</file>